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4" activeTab="1"/>
  </bookViews>
  <sheets>
    <sheet name="Legende" sheetId="1" r:id="rId1"/>
    <sheet name="HR" sheetId="2" r:id="rId2"/>
    <sheet name="AR" sheetId="3" r:id="rId3"/>
    <sheet name="PL" sheetId="4" r:id="rId4"/>
    <sheet name="PS" sheetId="5" r:id="rId5"/>
    <sheet name="BL" sheetId="6" r:id="rId6"/>
    <sheet name="PK" sheetId="7" r:id="rId7"/>
    <sheet name="EC" sheetId="8" r:id="rId8"/>
    <sheet name="alle" sheetId="9" r:id="rId9"/>
  </sheets>
  <definedNames/>
  <calcPr fullCalcOnLoad="1"/>
</workbook>
</file>

<file path=xl/sharedStrings.xml><?xml version="1.0" encoding="utf-8"?>
<sst xmlns="http://schemas.openxmlformats.org/spreadsheetml/2006/main" count="5526" uniqueCount="101">
  <si>
    <t>VfL/BC</t>
  </si>
  <si>
    <t>als VfL oder als BC</t>
  </si>
  <si>
    <t>Siege</t>
  </si>
  <si>
    <t>Nied.</t>
  </si>
  <si>
    <t>Niederlagen</t>
  </si>
  <si>
    <t>Siege %</t>
  </si>
  <si>
    <t>Sieg-Quote ( Siege / Spiele )</t>
  </si>
  <si>
    <t>K.Diff</t>
  </si>
  <si>
    <t>Korb-Differenz ( Körbe+  -  Körbe- )</t>
  </si>
  <si>
    <t>K.Quot</t>
  </si>
  <si>
    <t>Korb-Quotient ( Körbe+  /  Körbe- )</t>
  </si>
  <si>
    <t>K+ /Sp</t>
  </si>
  <si>
    <t>Körbe+ pro Spiel</t>
  </si>
  <si>
    <t>K- /Sp</t>
  </si>
  <si>
    <t>Körbe- pro Spiel</t>
  </si>
  <si>
    <t>K/Sp +/-</t>
  </si>
  <si>
    <t>durchschn. Korb-Differenz pro Spiel</t>
  </si>
  <si>
    <t>Neutraler Boden</t>
  </si>
  <si>
    <t>Es zählen alle Spiele, die weder in Marburg, noch der Halle des Gegners ausgetragen wurden.</t>
  </si>
  <si>
    <t>Dies war der Fall bei Season-Opening oder Pokal-Top-4.</t>
  </si>
  <si>
    <t>Spiele in diesem Rahmen in Marburg sind Heimspiele, gegen den jeweiligen Gastgeber sind Auswärtsspiele.</t>
  </si>
  <si>
    <t>HR</t>
  </si>
  <si>
    <t>1. Bundesliga Hauptrunde</t>
  </si>
  <si>
    <t>AR</t>
  </si>
  <si>
    <t>1. Bundesliga Abstiegsrunde</t>
  </si>
  <si>
    <t>PL</t>
  </si>
  <si>
    <t>1. Bundesliga Play-offs</t>
  </si>
  <si>
    <t>PS</t>
  </si>
  <si>
    <t>1. Bundesliga Post-Season (AR+PL)</t>
  </si>
  <si>
    <t>BL</t>
  </si>
  <si>
    <t>1. Bundesliga – alle Spiele (HR+PS)</t>
  </si>
  <si>
    <t>PK</t>
  </si>
  <si>
    <t>Deutscher Pokal-Wettbewerb</t>
  </si>
  <si>
    <t>EC</t>
  </si>
  <si>
    <t>Europapokal</t>
  </si>
  <si>
    <t>Zur besseren Sortierbarkeit sind (die meisten) Werte bei null (0) Spielen so negativ angezeigt, dass sie hinten einsortiert werden.</t>
  </si>
  <si>
    <t>Saison-Statistiken</t>
  </si>
  <si>
    <r>
      <t xml:space="preserve">1. Bundesliga Hauptrunde </t>
    </r>
    <r>
      <rPr>
        <sz val="16"/>
        <color indexed="9"/>
        <rFont val="Arial"/>
        <family val="2"/>
      </rPr>
      <t>(</t>
    </r>
  </si>
  <si>
    <t>Alle Spiele</t>
  </si>
  <si>
    <t>Heimspiele</t>
  </si>
  <si>
    <t>Auswärtsspiele</t>
  </si>
  <si>
    <t>Saison</t>
  </si>
  <si>
    <t>Spiele</t>
  </si>
  <si>
    <t>-</t>
  </si>
  <si>
    <t>Körbe +</t>
  </si>
  <si>
    <t>:</t>
  </si>
  <si>
    <t>Körbe -</t>
  </si>
  <si>
    <t>x</t>
  </si>
  <si>
    <t>1992/93</t>
  </si>
  <si>
    <t>VfL</t>
  </si>
  <si>
    <t>0</t>
  </si>
  <si>
    <t>1993/94</t>
  </si>
  <si>
    <t>1994/95</t>
  </si>
  <si>
    <t>1995/96</t>
  </si>
  <si>
    <t>1996/97</t>
  </si>
  <si>
    <t>1997/98</t>
  </si>
  <si>
    <t>BC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</si>
  <si>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</si>
  <si>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</si>
  <si>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</si>
  <si>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</si>
  <si>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</si>
  <si>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</si>
  <si>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</si>
  <si>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</si>
  <si>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</si>
  <si>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</si>
  <si>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</si>
  <si>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</si>
  <si>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</si>
  <si>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</si>
  <si>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</si>
  <si>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</si>
  <si>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</si>
  <si>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</si>
  <si>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</si>
  <si>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</si>
  <si>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</si>
  <si>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</si>
  <si>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</si>
  <si>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</si>
  <si>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</si>
  <si>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</si>
  <si>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Gesamt</t>
  </si>
  <si>
    <t>alle</t>
  </si>
  <si>
    <t>inkl. Heimsieg gegen Bad Aibling, die später zurückzogen</t>
  </si>
  <si>
    <t>Inkl. 0:20-Wertung in Osnabrück</t>
  </si>
  <si>
    <t>für Punkte-Durchschnittswerte nicht berücksichtigt!</t>
  </si>
  <si>
    <t>inkl. Heimniederlage und Auswärtssieg gegen Rheinland,</t>
  </si>
  <si>
    <t>die später zurückzogen.</t>
  </si>
  <si>
    <r>
      <t xml:space="preserve">1. Bundesliga Abstiegsrunde </t>
    </r>
    <r>
      <rPr>
        <sz val="16"/>
        <color indexed="9"/>
        <rFont val="Arial"/>
        <family val="2"/>
      </rPr>
      <t>(</t>
    </r>
  </si>
  <si>
    <r>
      <t xml:space="preserve">1. Bundesliga Play-offs </t>
    </r>
    <r>
      <rPr>
        <sz val="16"/>
        <color indexed="9"/>
        <rFont val="Arial"/>
        <family val="2"/>
      </rPr>
      <t>(</t>
    </r>
  </si>
  <si>
    <t>*</t>
  </si>
  <si>
    <t>Unentschieden</t>
  </si>
  <si>
    <r>
      <t xml:space="preserve">1. Bundesliga Post-Season </t>
    </r>
    <r>
      <rPr>
        <sz val="16"/>
        <rFont val="Arial"/>
        <family val="2"/>
      </rPr>
      <t>(AR+PL)</t>
    </r>
  </si>
  <si>
    <r>
      <t xml:space="preserve">1. Bundesliga – alle Spiele </t>
    </r>
    <r>
      <rPr>
        <sz val="16"/>
        <rFont val="Arial"/>
        <family val="2"/>
      </rPr>
      <t>(HR+PS)</t>
    </r>
  </si>
  <si>
    <r>
      <t xml:space="preserve">Deutscher Pokal-Wettbewerb </t>
    </r>
    <r>
      <rPr>
        <sz val="16"/>
        <color indexed="9"/>
        <rFont val="Arial"/>
        <family val="2"/>
      </rPr>
      <t>(</t>
    </r>
  </si>
  <si>
    <t>84</t>
  </si>
  <si>
    <t>40</t>
  </si>
  <si>
    <r>
      <t xml:space="preserve">Europapokal </t>
    </r>
    <r>
      <rPr>
        <sz val="16"/>
        <color indexed="9"/>
        <rFont val="Arial"/>
        <family val="2"/>
      </rPr>
      <t>(</t>
    </r>
  </si>
  <si>
    <r>
      <t xml:space="preserve">alle Pflichtspiele </t>
    </r>
    <r>
      <rPr>
        <sz val="16"/>
        <rFont val="Arial"/>
        <family val="2"/>
      </rPr>
      <t>nach dem Wiederaufstieg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</si>
</sst>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%;[RED]\-0.0%"/>
    <numFmt numFmtId="167" formatCode="0;[RED]\-0"/>
    <numFmt numFmtId="168" formatCode="0.000;[RED]\-0.000"/>
    <numFmt numFmtId="169" formatCode="0.0;[RED]\-0.0"/>
    <numFmt numFmtId="170" formatCode="0.00%"/>
  </numFmts>
  <fonts count="10">
    <font>
      <sz val="10"/>
      <name val="Arial"/>
      <family val="2"/>
    </font>
    <font>
      <i/>
      <sz val="8"/>
      <name val="Arial Narrow"/>
      <family val="2"/>
    </font>
    <font>
      <b/>
      <sz val="16"/>
      <name val="Arial"/>
      <family val="2"/>
    </font>
    <font>
      <sz val="16"/>
      <name val="Arial Black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i/>
      <sz val="8"/>
      <name val="Arial Narrow"/>
      <family val="2"/>
    </font>
    <font>
      <i/>
      <sz val="8"/>
      <color indexed="18"/>
      <name val="Arial Narrow"/>
      <family val="2"/>
    </font>
    <font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right"/>
    </xf>
    <xf numFmtId="164" fontId="1" fillId="0" borderId="0" xfId="0" applyFont="1" applyFill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3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left" vertical="center"/>
    </xf>
    <xf numFmtId="164" fontId="1" fillId="3" borderId="0" xfId="0" applyFont="1" applyFill="1" applyAlignment="1">
      <alignment horizontal="center"/>
    </xf>
    <xf numFmtId="164" fontId="7" fillId="3" borderId="0" xfId="0" applyFont="1" applyFill="1" applyAlignment="1">
      <alignment horizontal="center"/>
    </xf>
    <xf numFmtId="164" fontId="7" fillId="3" borderId="0" xfId="0" applyFont="1" applyFill="1" applyAlignment="1">
      <alignment horizontal="right"/>
    </xf>
    <xf numFmtId="164" fontId="7" fillId="3" borderId="0" xfId="0" applyFont="1" applyFill="1" applyAlignment="1">
      <alignment horizontal="left"/>
    </xf>
    <xf numFmtId="164" fontId="1" fillId="3" borderId="0" xfId="0" applyFont="1" applyFill="1" applyAlignment="1">
      <alignment horizontal="right"/>
    </xf>
    <xf numFmtId="164" fontId="1" fillId="3" borderId="0" xfId="0" applyFont="1" applyFill="1" applyAlignment="1">
      <alignment horizontal="left"/>
    </xf>
    <xf numFmtId="164" fontId="8" fillId="2" borderId="0" xfId="0" applyFont="1" applyFill="1" applyAlignment="1">
      <alignment horizontal="center"/>
    </xf>
    <xf numFmtId="164" fontId="1" fillId="0" borderId="0" xfId="0" applyFont="1" applyAlignment="1">
      <alignment/>
    </xf>
    <xf numFmtId="165" fontId="0" fillId="4" borderId="0" xfId="0" applyNumberFormat="1" applyFont="1" applyFill="1" applyAlignment="1">
      <alignment/>
    </xf>
    <xf numFmtId="165" fontId="0" fillId="4" borderId="0" xfId="0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right"/>
    </xf>
    <xf numFmtId="164" fontId="6" fillId="4" borderId="0" xfId="0" applyNumberFormat="1" applyFont="1" applyFill="1" applyAlignment="1">
      <alignment horizontal="left"/>
    </xf>
    <xf numFmtId="166" fontId="6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left"/>
    </xf>
    <xf numFmtId="167" fontId="0" fillId="4" borderId="0" xfId="0" applyNumberFormat="1" applyFont="1" applyFill="1" applyAlignment="1">
      <alignment horizontal="right"/>
    </xf>
    <xf numFmtId="168" fontId="0" fillId="4" borderId="0" xfId="0" applyNumberFormat="1" applyFont="1" applyFill="1" applyAlignment="1">
      <alignment horizontal="right"/>
    </xf>
    <xf numFmtId="169" fontId="0" fillId="4" borderId="0" xfId="0" applyNumberFormat="1" applyFont="1" applyFill="1" applyAlignment="1">
      <alignment horizontal="right"/>
    </xf>
    <xf numFmtId="169" fontId="0" fillId="4" borderId="0" xfId="0" applyNumberFormat="1" applyFont="1" applyFill="1" applyAlignment="1">
      <alignment horizontal="left"/>
    </xf>
    <xf numFmtId="164" fontId="9" fillId="2" borderId="0" xfId="0" applyFont="1" applyFill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left"/>
    </xf>
    <xf numFmtId="166" fontId="6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left"/>
    </xf>
    <xf numFmtId="165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left"/>
    </xf>
    <xf numFmtId="166" fontId="6" fillId="2" borderId="0" xfId="0" applyNumberFormat="1" applyFon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0" fillId="2" borderId="0" xfId="0" applyNumberFormat="1" applyFont="1" applyFill="1" applyAlignment="1">
      <alignment horizontal="left"/>
    </xf>
    <xf numFmtId="167" fontId="0" fillId="2" borderId="0" xfId="0" applyNumberFormat="1" applyFont="1" applyFill="1" applyAlignment="1">
      <alignment horizontal="right"/>
    </xf>
    <xf numFmtId="168" fontId="0" fillId="2" borderId="0" xfId="0" applyNumberFormat="1" applyFont="1" applyFill="1" applyAlignment="1">
      <alignment horizontal="right"/>
    </xf>
    <xf numFmtId="169" fontId="0" fillId="2" borderId="0" xfId="0" applyNumberFormat="1" applyFont="1" applyFill="1" applyAlignment="1">
      <alignment horizontal="right"/>
    </xf>
    <xf numFmtId="169" fontId="0" fillId="2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/>
    </xf>
    <xf numFmtId="164" fontId="0" fillId="4" borderId="0" xfId="0" applyFont="1" applyFill="1" applyAlignment="1">
      <alignment/>
    </xf>
    <xf numFmtId="164" fontId="0" fillId="4" borderId="0" xfId="0" applyFont="1" applyFill="1" applyAlignment="1">
      <alignment horizontal="center"/>
    </xf>
    <xf numFmtId="164" fontId="6" fillId="4" borderId="0" xfId="0" applyFont="1" applyFill="1" applyAlignment="1">
      <alignment horizontal="center"/>
    </xf>
    <xf numFmtId="164" fontId="6" fillId="4" borderId="0" xfId="0" applyFont="1" applyFill="1" applyAlignment="1">
      <alignment horizontal="right"/>
    </xf>
    <xf numFmtId="164" fontId="6" fillId="4" borderId="0" xfId="0" applyFont="1" applyFill="1" applyAlignment="1">
      <alignment horizontal="left"/>
    </xf>
    <xf numFmtId="164" fontId="0" fillId="4" borderId="0" xfId="0" applyFont="1" applyFill="1" applyAlignment="1">
      <alignment horizontal="right"/>
    </xf>
    <xf numFmtId="164" fontId="0" fillId="4" borderId="0" xfId="0" applyFont="1" applyFill="1" applyAlignment="1">
      <alignment horizontal="left"/>
    </xf>
    <xf numFmtId="164" fontId="0" fillId="5" borderId="0" xfId="0" applyFont="1" applyFill="1" applyAlignment="1">
      <alignment/>
    </xf>
    <xf numFmtId="164" fontId="0" fillId="5" borderId="0" xfId="0" applyFont="1" applyFill="1" applyAlignment="1">
      <alignment horizontal="center"/>
    </xf>
    <xf numFmtId="164" fontId="6" fillId="5" borderId="0" xfId="0" applyFont="1" applyFill="1" applyAlignment="1">
      <alignment horizontal="center"/>
    </xf>
    <xf numFmtId="164" fontId="6" fillId="5" borderId="0" xfId="0" applyFont="1" applyFill="1" applyAlignment="1">
      <alignment horizontal="right"/>
    </xf>
    <xf numFmtId="164" fontId="6" fillId="5" borderId="0" xfId="0" applyFont="1" applyFill="1" applyAlignment="1">
      <alignment horizontal="left"/>
    </xf>
    <xf numFmtId="166" fontId="6" fillId="5" borderId="0" xfId="0" applyNumberFormat="1" applyFont="1" applyFill="1" applyAlignment="1">
      <alignment horizontal="right"/>
    </xf>
    <xf numFmtId="164" fontId="0" fillId="5" borderId="0" xfId="0" applyFont="1" applyFill="1" applyAlignment="1">
      <alignment horizontal="right"/>
    </xf>
    <xf numFmtId="164" fontId="0" fillId="5" borderId="0" xfId="0" applyFont="1" applyFill="1" applyAlignment="1">
      <alignment horizontal="left"/>
    </xf>
    <xf numFmtId="167" fontId="0" fillId="5" borderId="0" xfId="0" applyNumberFormat="1" applyFont="1" applyFill="1" applyAlignment="1">
      <alignment horizontal="right"/>
    </xf>
    <xf numFmtId="168" fontId="0" fillId="5" borderId="0" xfId="0" applyNumberFormat="1" applyFont="1" applyFill="1" applyAlignment="1">
      <alignment horizontal="right"/>
    </xf>
    <xf numFmtId="169" fontId="0" fillId="5" borderId="0" xfId="0" applyNumberFormat="1" applyFont="1" applyFill="1" applyAlignment="1">
      <alignment horizontal="right"/>
    </xf>
    <xf numFmtId="165" fontId="0" fillId="5" borderId="0" xfId="0" applyNumberFormat="1" applyFont="1" applyFill="1" applyAlignment="1">
      <alignment horizontal="center"/>
    </xf>
    <xf numFmtId="169" fontId="0" fillId="5" borderId="0" xfId="0" applyNumberFormat="1" applyFont="1" applyFill="1" applyAlignment="1">
      <alignment horizontal="left"/>
    </xf>
    <xf numFmtId="170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14" sqref="A14"/>
    </sheetView>
  </sheetViews>
  <sheetFormatPr defaultColWidth="12.57421875" defaultRowHeight="12.75"/>
  <cols>
    <col min="1" max="1" width="15.28125" style="0" customWidth="1"/>
    <col min="2" max="16384" width="11.57421875" style="0" customWidth="1"/>
  </cols>
  <sheetData>
    <row r="1" spans="1:15" ht="12.75">
      <c r="A1" t="s">
        <v>0</v>
      </c>
      <c r="B1" t="s">
        <v>1</v>
      </c>
      <c r="C1" s="1"/>
      <c r="D1" s="1"/>
      <c r="E1" s="1"/>
      <c r="F1" s="1"/>
      <c r="G1" s="2"/>
      <c r="H1" s="1"/>
      <c r="I1" s="3"/>
      <c r="J1" s="2"/>
      <c r="K1" s="2"/>
      <c r="L1" s="2"/>
      <c r="M1" s="1"/>
      <c r="N1" s="3"/>
      <c r="O1" s="2"/>
    </row>
    <row r="2" spans="1:2" ht="12.75">
      <c r="A2" t="s">
        <v>2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 t="s">
        <v>6</v>
      </c>
    </row>
    <row r="5" spans="1:2" ht="12.75">
      <c r="A5" t="s">
        <v>7</v>
      </c>
      <c r="B5" t="s">
        <v>8</v>
      </c>
    </row>
    <row r="6" spans="1:2" ht="12.75">
      <c r="A6" t="s">
        <v>9</v>
      </c>
      <c r="B6" t="s">
        <v>10</v>
      </c>
    </row>
    <row r="7" spans="1:2" ht="12.75">
      <c r="A7" t="s">
        <v>11</v>
      </c>
      <c r="B7" t="s">
        <v>12</v>
      </c>
    </row>
    <row r="8" spans="1:2" ht="12.75">
      <c r="A8" t="s">
        <v>13</v>
      </c>
      <c r="B8" t="s">
        <v>14</v>
      </c>
    </row>
    <row r="9" spans="1:2" ht="12.75">
      <c r="A9" t="s">
        <v>15</v>
      </c>
      <c r="B9" t="s">
        <v>16</v>
      </c>
    </row>
    <row r="11" spans="1:2" ht="12.75">
      <c r="A11" t="s">
        <v>17</v>
      </c>
      <c r="B11" t="s">
        <v>18</v>
      </c>
    </row>
    <row r="12" ht="12.75">
      <c r="B12" t="s">
        <v>19</v>
      </c>
    </row>
    <row r="13" ht="12.75">
      <c r="B13" t="s">
        <v>20</v>
      </c>
    </row>
    <row r="16" spans="1:2" ht="12.75">
      <c r="A16" t="s">
        <v>21</v>
      </c>
      <c r="B16" s="4" t="s">
        <v>22</v>
      </c>
    </row>
    <row r="17" spans="1:2" ht="12.75">
      <c r="A17" t="s">
        <v>23</v>
      </c>
      <c r="B17" s="4" t="s">
        <v>24</v>
      </c>
    </row>
    <row r="18" spans="1:2" ht="12.75">
      <c r="A18" t="s">
        <v>25</v>
      </c>
      <c r="B18" s="4" t="s">
        <v>26</v>
      </c>
    </row>
    <row r="19" spans="1:2" ht="12.75">
      <c r="A19" t="s">
        <v>27</v>
      </c>
      <c r="B19" s="4" t="s">
        <v>28</v>
      </c>
    </row>
    <row r="20" spans="1:2" ht="12.75">
      <c r="A20" t="s">
        <v>29</v>
      </c>
      <c r="B20" s="4" t="s">
        <v>30</v>
      </c>
    </row>
    <row r="21" spans="1:2" ht="12.75">
      <c r="A21" t="s">
        <v>31</v>
      </c>
      <c r="B21" t="s">
        <v>32</v>
      </c>
    </row>
    <row r="22" spans="1:2" ht="12.75">
      <c r="A22" t="s">
        <v>33</v>
      </c>
      <c r="B22" t="s">
        <v>34</v>
      </c>
    </row>
    <row r="24" ht="12.75">
      <c r="A24" t="s">
        <v>35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tabSelected="1" workbookViewId="0" topLeftCell="A1">
      <pane xSplit="17" ySplit="7" topLeftCell="R31" activePane="bottomRight" state="frozen"/>
      <selection pane="topLeft" activeCell="A1" sqref="A1"/>
      <selection pane="topRight" activeCell="R1" sqref="R1"/>
      <selection pane="bottomLeft" activeCell="A31" sqref="A31"/>
      <selection pane="bottomRight" activeCell="A44" sqref="A44"/>
    </sheetView>
  </sheetViews>
  <sheetFormatPr defaultColWidth="12.57421875" defaultRowHeight="12.75"/>
  <cols>
    <col min="1" max="1" width="7.7109375" style="5" customWidth="1"/>
    <col min="2" max="3" width="5.140625" style="6" customWidth="1"/>
    <col min="4" max="4" width="5.140625" style="7" customWidth="1"/>
    <col min="5" max="5" width="1.57421875" style="6" customWidth="1"/>
    <col min="6" max="6" width="5.140625" style="4" customWidth="1"/>
    <col min="7" max="8" width="7.7109375" style="7" customWidth="1"/>
    <col min="9" max="9" width="1.57421875" style="6" customWidth="1"/>
    <col min="10" max="10" width="6.140625" style="4" customWidth="1"/>
    <col min="11" max="11" width="5.57421875" style="7" customWidth="1"/>
    <col min="12" max="13" width="7.7109375" style="7" customWidth="1"/>
    <col min="14" max="14" width="1.57421875" style="6" customWidth="1"/>
    <col min="15" max="16" width="5.57421875" style="4" customWidth="1"/>
    <col min="17" max="17" width="2.57421875" style="6" customWidth="1"/>
    <col min="18" max="18" width="5.140625" style="6" customWidth="1"/>
    <col min="19" max="19" width="5.140625" style="7" customWidth="1"/>
    <col min="20" max="20" width="1.57421875" style="6" customWidth="1"/>
    <col min="21" max="21" width="5.140625" style="4" customWidth="1"/>
    <col min="22" max="23" width="7.7109375" style="7" customWidth="1"/>
    <col min="24" max="24" width="1.57421875" style="6" customWidth="1"/>
    <col min="25" max="25" width="6.140625" style="4" customWidth="1"/>
    <col min="26" max="26" width="5.57421875" style="7" customWidth="1"/>
    <col min="27" max="28" width="7.7109375" style="7" customWidth="1"/>
    <col min="29" max="29" width="1.57421875" style="6" customWidth="1"/>
    <col min="30" max="31" width="5.57421875" style="4" customWidth="1"/>
    <col min="32" max="32" width="2.57421875" style="6" customWidth="1"/>
    <col min="33" max="33" width="5.140625" style="6" customWidth="1"/>
    <col min="34" max="34" width="5.140625" style="7" customWidth="1"/>
    <col min="35" max="35" width="1.57421875" style="6" customWidth="1"/>
    <col min="36" max="36" width="5.140625" style="4" customWidth="1"/>
    <col min="37" max="38" width="7.7109375" style="7" customWidth="1"/>
    <col min="39" max="39" width="1.57421875" style="6" customWidth="1"/>
    <col min="40" max="40" width="6.140625" style="4" customWidth="1"/>
    <col min="41" max="41" width="5.57421875" style="7" customWidth="1"/>
    <col min="42" max="43" width="7.7109375" style="7" customWidth="1"/>
    <col min="44" max="44" width="1.57421875" style="6" customWidth="1"/>
    <col min="45" max="46" width="5.57421875" style="4" customWidth="1"/>
    <col min="47" max="47" width="2.57421875" style="6" customWidth="1"/>
    <col min="48" max="48" width="5.140625" style="6" customWidth="1"/>
    <col min="49" max="49" width="5.140625" style="7" customWidth="1"/>
    <col min="50" max="50" width="1.57421875" style="6" customWidth="1"/>
    <col min="51" max="51" width="5.140625" style="4" customWidth="1"/>
    <col min="52" max="53" width="7.7109375" style="7" customWidth="1"/>
    <col min="54" max="54" width="1.57421875" style="6" customWidth="1"/>
    <col min="55" max="55" width="6.140625" style="4" customWidth="1"/>
    <col min="56" max="56" width="5.57421875" style="7" customWidth="1"/>
    <col min="57" max="58" width="7.7109375" style="7" customWidth="1"/>
    <col min="59" max="59" width="1.57421875" style="6" customWidth="1"/>
    <col min="60" max="61" width="5.57421875" style="4" customWidth="1"/>
    <col min="62" max="16384" width="11.57421875" style="5" customWidth="1"/>
  </cols>
  <sheetData>
    <row r="1" spans="1:256" ht="12.75">
      <c r="A1" s="8" t="s">
        <v>36</v>
      </c>
      <c r="B1" s="9"/>
      <c r="C1" s="9"/>
      <c r="D1" s="10"/>
      <c r="E1" s="9"/>
      <c r="F1" s="11"/>
      <c r="G1" s="10"/>
      <c r="H1" s="10"/>
      <c r="I1" s="9"/>
      <c r="K1" s="10"/>
      <c r="L1" s="10"/>
      <c r="M1" s="10"/>
      <c r="N1" s="9"/>
      <c r="Q1" s="9"/>
      <c r="R1" s="9"/>
      <c r="S1" s="10"/>
      <c r="T1" s="9"/>
      <c r="U1" s="11"/>
      <c r="V1" s="10"/>
      <c r="W1" s="10"/>
      <c r="X1" s="9"/>
      <c r="Z1" s="10"/>
      <c r="AA1" s="10"/>
      <c r="AB1" s="10"/>
      <c r="AC1" s="9"/>
      <c r="AF1" s="9"/>
      <c r="AG1" s="9"/>
      <c r="AH1" s="10"/>
      <c r="AI1" s="9"/>
      <c r="AJ1" s="11"/>
      <c r="AK1" s="10"/>
      <c r="AL1" s="10"/>
      <c r="AM1" s="9"/>
      <c r="AO1" s="10"/>
      <c r="AP1" s="10"/>
      <c r="AQ1" s="10"/>
      <c r="AR1" s="9"/>
      <c r="AU1" s="9"/>
      <c r="AV1" s="9"/>
      <c r="AW1" s="10"/>
      <c r="AX1" s="9"/>
      <c r="AY1" s="11"/>
      <c r="AZ1" s="10"/>
      <c r="BA1" s="10"/>
      <c r="BB1" s="9"/>
      <c r="BD1" s="10"/>
      <c r="BE1" s="10"/>
      <c r="BF1" s="10"/>
      <c r="BG1" s="9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 s="9"/>
      <c r="C2" s="9"/>
      <c r="D2" s="10"/>
      <c r="E2" s="9"/>
      <c r="F2" s="11"/>
      <c r="G2" s="10"/>
      <c r="H2" s="10"/>
      <c r="I2" s="9"/>
      <c r="K2" s="10"/>
      <c r="L2" s="10"/>
      <c r="M2" s="10"/>
      <c r="N2" s="9"/>
      <c r="Q2" s="9"/>
      <c r="R2" s="9"/>
      <c r="S2" s="10"/>
      <c r="T2" s="9"/>
      <c r="U2" s="11"/>
      <c r="V2" s="10"/>
      <c r="W2" s="10"/>
      <c r="X2" s="9"/>
      <c r="Z2" s="10"/>
      <c r="AA2" s="10"/>
      <c r="AB2" s="10"/>
      <c r="AC2" s="9"/>
      <c r="AF2" s="9"/>
      <c r="AG2" s="9"/>
      <c r="AH2" s="10"/>
      <c r="AI2" s="9"/>
      <c r="AJ2" s="11"/>
      <c r="AK2" s="10"/>
      <c r="AL2" s="10"/>
      <c r="AM2" s="9"/>
      <c r="AO2" s="10"/>
      <c r="AP2" s="10"/>
      <c r="AQ2" s="10"/>
      <c r="AR2" s="9"/>
      <c r="AU2" s="9"/>
      <c r="AV2" s="9"/>
      <c r="AW2" s="10"/>
      <c r="AX2" s="9"/>
      <c r="AY2" s="11"/>
      <c r="AZ2" s="10"/>
      <c r="BA2" s="10"/>
      <c r="BB2" s="9"/>
      <c r="BD2" s="10"/>
      <c r="BE2" s="10"/>
      <c r="BF2" s="10"/>
      <c r="BG2" s="9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 t="s">
        <v>37</v>
      </c>
      <c r="B3" s="9"/>
      <c r="C3" s="9"/>
      <c r="D3" s="10"/>
      <c r="E3" s="9"/>
      <c r="F3" s="11"/>
      <c r="G3" s="10"/>
      <c r="H3" s="10"/>
      <c r="I3" s="9"/>
      <c r="K3" s="10"/>
      <c r="L3" s="10"/>
      <c r="M3" s="10"/>
      <c r="N3" s="9"/>
      <c r="Q3" s="13"/>
      <c r="R3" s="9"/>
      <c r="S3" s="10"/>
      <c r="T3" s="9"/>
      <c r="U3" s="11"/>
      <c r="V3" s="10"/>
      <c r="W3" s="10"/>
      <c r="X3" s="9"/>
      <c r="Z3" s="10"/>
      <c r="AA3" s="10"/>
      <c r="AB3" s="10"/>
      <c r="AC3" s="9"/>
      <c r="AF3" s="13"/>
      <c r="AG3" s="9"/>
      <c r="AH3" s="10"/>
      <c r="AI3" s="9"/>
      <c r="AJ3" s="11"/>
      <c r="AK3" s="10"/>
      <c r="AL3" s="10"/>
      <c r="AM3" s="9"/>
      <c r="AO3" s="10"/>
      <c r="AP3" s="10"/>
      <c r="AQ3" s="10"/>
      <c r="AR3" s="9"/>
      <c r="AU3" s="13"/>
      <c r="AV3" s="9"/>
      <c r="AW3" s="10"/>
      <c r="AX3" s="9"/>
      <c r="AY3" s="11"/>
      <c r="AZ3" s="10"/>
      <c r="BA3" s="10"/>
      <c r="BB3" s="9"/>
      <c r="BD3" s="10"/>
      <c r="BE3" s="10"/>
      <c r="BF3" s="10"/>
      <c r="BG3" s="9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/>
      <c r="B4" s="9"/>
      <c r="C4" s="9"/>
      <c r="D4" s="10"/>
      <c r="E4" s="9"/>
      <c r="F4" s="11"/>
      <c r="G4" s="10"/>
      <c r="H4" s="10"/>
      <c r="I4" s="9"/>
      <c r="K4" s="10"/>
      <c r="L4" s="10"/>
      <c r="M4" s="10"/>
      <c r="N4" s="9"/>
      <c r="Q4" s="9"/>
      <c r="R4" s="9"/>
      <c r="S4" s="10"/>
      <c r="T4" s="9"/>
      <c r="U4" s="11"/>
      <c r="V4" s="10"/>
      <c r="W4" s="10"/>
      <c r="X4" s="9"/>
      <c r="Z4" s="10"/>
      <c r="AA4" s="10"/>
      <c r="AB4" s="10"/>
      <c r="AC4" s="9"/>
      <c r="AF4" s="9"/>
      <c r="AG4" s="9"/>
      <c r="AH4" s="10"/>
      <c r="AI4" s="9"/>
      <c r="AJ4" s="11"/>
      <c r="AK4" s="10"/>
      <c r="AL4" s="10"/>
      <c r="AM4" s="9"/>
      <c r="AO4" s="10"/>
      <c r="AP4" s="10"/>
      <c r="AQ4" s="10"/>
      <c r="AR4" s="9"/>
      <c r="AU4" s="9"/>
      <c r="AV4" s="9"/>
      <c r="AW4" s="10"/>
      <c r="AX4" s="9"/>
      <c r="AY4" s="11"/>
      <c r="AZ4" s="10"/>
      <c r="BA4" s="10"/>
      <c r="BB4" s="9"/>
      <c r="BD4" s="10"/>
      <c r="BE4" s="10"/>
      <c r="BF4" s="10"/>
      <c r="BG4" s="9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/>
      <c r="B5" s="9"/>
      <c r="C5" s="14" t="s">
        <v>38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4" t="s">
        <v>39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4" t="s">
        <v>40</v>
      </c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  <c r="AV5" s="14" t="s">
        <v>17</v>
      </c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9"/>
      <c r="C6" s="16"/>
      <c r="D6" s="17"/>
      <c r="E6" s="16"/>
      <c r="F6" s="18"/>
      <c r="G6" s="16"/>
      <c r="H6" s="16"/>
      <c r="I6" s="16"/>
      <c r="J6" s="18"/>
      <c r="K6" s="16"/>
      <c r="L6" s="16"/>
      <c r="M6" s="16"/>
      <c r="N6" s="16"/>
      <c r="O6" s="16"/>
      <c r="P6" s="16"/>
      <c r="Q6" s="15"/>
      <c r="R6" s="16"/>
      <c r="S6" s="17"/>
      <c r="T6" s="16"/>
      <c r="U6" s="18"/>
      <c r="V6" s="16"/>
      <c r="W6" s="16"/>
      <c r="X6" s="16"/>
      <c r="Y6" s="18"/>
      <c r="Z6" s="16"/>
      <c r="AA6" s="16"/>
      <c r="AB6" s="16"/>
      <c r="AC6" s="16"/>
      <c r="AD6" s="16"/>
      <c r="AE6" s="16"/>
      <c r="AF6" s="15"/>
      <c r="AG6" s="16"/>
      <c r="AH6" s="17"/>
      <c r="AI6" s="16"/>
      <c r="AJ6" s="18"/>
      <c r="AK6" s="16"/>
      <c r="AL6" s="16"/>
      <c r="AM6" s="16"/>
      <c r="AN6" s="18"/>
      <c r="AO6" s="16"/>
      <c r="AP6" s="16"/>
      <c r="AQ6" s="16"/>
      <c r="AR6" s="16"/>
      <c r="AS6" s="16"/>
      <c r="AT6" s="16"/>
      <c r="AU6" s="15"/>
      <c r="AV6" s="16"/>
      <c r="AW6" s="17"/>
      <c r="AX6" s="16"/>
      <c r="AY6" s="18"/>
      <c r="AZ6" s="16"/>
      <c r="BA6" s="16"/>
      <c r="BB6" s="16"/>
      <c r="BC6" s="18"/>
      <c r="BD6" s="16"/>
      <c r="BE6" s="16"/>
      <c r="BF6" s="16"/>
      <c r="BG6" s="16"/>
      <c r="BH6" s="16"/>
      <c r="BI6" s="1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1" s="26" customFormat="1" ht="12.75">
      <c r="A7" s="19" t="s">
        <v>41</v>
      </c>
      <c r="B7" s="19" t="s">
        <v>0</v>
      </c>
      <c r="C7" s="20" t="s">
        <v>42</v>
      </c>
      <c r="D7" s="21" t="s">
        <v>2</v>
      </c>
      <c r="E7" s="20" t="s">
        <v>43</v>
      </c>
      <c r="F7" s="22" t="s">
        <v>3</v>
      </c>
      <c r="G7" s="21" t="s">
        <v>5</v>
      </c>
      <c r="H7" s="23" t="s">
        <v>44</v>
      </c>
      <c r="I7" s="19" t="s">
        <v>45</v>
      </c>
      <c r="J7" s="24" t="s">
        <v>46</v>
      </c>
      <c r="K7" s="23" t="s">
        <v>7</v>
      </c>
      <c r="L7" s="23" t="s">
        <v>9</v>
      </c>
      <c r="M7" s="23" t="s">
        <v>11</v>
      </c>
      <c r="N7" s="19" t="s">
        <v>45</v>
      </c>
      <c r="O7" s="24" t="s">
        <v>13</v>
      </c>
      <c r="P7" s="23" t="s">
        <v>15</v>
      </c>
      <c r="Q7" s="25" t="s">
        <v>47</v>
      </c>
      <c r="R7" s="20" t="s">
        <v>42</v>
      </c>
      <c r="S7" s="21" t="s">
        <v>2</v>
      </c>
      <c r="T7" s="20" t="s">
        <v>43</v>
      </c>
      <c r="U7" s="22" t="s">
        <v>3</v>
      </c>
      <c r="V7" s="21" t="s">
        <v>5</v>
      </c>
      <c r="W7" s="23" t="s">
        <v>44</v>
      </c>
      <c r="X7" s="19" t="s">
        <v>45</v>
      </c>
      <c r="Y7" s="24" t="s">
        <v>46</v>
      </c>
      <c r="Z7" s="23" t="s">
        <v>7</v>
      </c>
      <c r="AA7" s="23" t="s">
        <v>9</v>
      </c>
      <c r="AB7" s="23" t="s">
        <v>11</v>
      </c>
      <c r="AC7" s="19" t="s">
        <v>45</v>
      </c>
      <c r="AD7" s="24" t="s">
        <v>13</v>
      </c>
      <c r="AE7" s="23" t="s">
        <v>15</v>
      </c>
      <c r="AF7" s="25" t="s">
        <v>47</v>
      </c>
      <c r="AG7" s="20" t="s">
        <v>42</v>
      </c>
      <c r="AH7" s="21" t="s">
        <v>2</v>
      </c>
      <c r="AI7" s="20" t="s">
        <v>43</v>
      </c>
      <c r="AJ7" s="22" t="s">
        <v>3</v>
      </c>
      <c r="AK7" s="21" t="s">
        <v>5</v>
      </c>
      <c r="AL7" s="23" t="s">
        <v>44</v>
      </c>
      <c r="AM7" s="19" t="s">
        <v>45</v>
      </c>
      <c r="AN7" s="24" t="s">
        <v>46</v>
      </c>
      <c r="AO7" s="23" t="s">
        <v>7</v>
      </c>
      <c r="AP7" s="23" t="s">
        <v>9</v>
      </c>
      <c r="AQ7" s="23" t="s">
        <v>11</v>
      </c>
      <c r="AR7" s="19" t="s">
        <v>45</v>
      </c>
      <c r="AS7" s="24" t="s">
        <v>13</v>
      </c>
      <c r="AT7" s="23" t="s">
        <v>15</v>
      </c>
      <c r="AU7" s="25" t="s">
        <v>47</v>
      </c>
      <c r="AV7" s="20" t="s">
        <v>42</v>
      </c>
      <c r="AW7" s="21" t="s">
        <v>2</v>
      </c>
      <c r="AX7" s="20" t="s">
        <v>43</v>
      </c>
      <c r="AY7" s="22" t="s">
        <v>3</v>
      </c>
      <c r="AZ7" s="21" t="s">
        <v>5</v>
      </c>
      <c r="BA7" s="23" t="s">
        <v>44</v>
      </c>
      <c r="BB7" s="19" t="s">
        <v>45</v>
      </c>
      <c r="BC7" s="24" t="s">
        <v>46</v>
      </c>
      <c r="BD7" s="23" t="s">
        <v>7</v>
      </c>
      <c r="BE7" s="23" t="s">
        <v>9</v>
      </c>
      <c r="BF7" s="23" t="s">
        <v>11</v>
      </c>
      <c r="BG7" s="19" t="s">
        <v>45</v>
      </c>
      <c r="BH7" s="24" t="s">
        <v>13</v>
      </c>
      <c r="BI7" s="23" t="s">
        <v>15</v>
      </c>
    </row>
    <row r="8" spans="1:61" s="40" customFormat="1" ht="12.75">
      <c r="A8" s="27" t="s">
        <v>48</v>
      </c>
      <c r="B8" s="28" t="s">
        <v>49</v>
      </c>
      <c r="C8" s="29">
        <f>R8+AG8+AV8</f>
        <v>22</v>
      </c>
      <c r="D8" s="30">
        <f>S8+AH8+AW8</f>
        <v>5</v>
      </c>
      <c r="E8" s="29" t="s">
        <v>43</v>
      </c>
      <c r="F8" s="31">
        <f>U8+AJ8+AY8</f>
        <v>17</v>
      </c>
      <c r="G8" s="32">
        <f>IF(C8&gt;0,D8/C8,-0.001)</f>
        <v>0.22727272727272727</v>
      </c>
      <c r="H8" s="33">
        <f>W8+AL8+BA8</f>
        <v>1621</v>
      </c>
      <c r="I8" s="28" t="s">
        <v>45</v>
      </c>
      <c r="J8" s="34">
        <f>Y8+AN8+BC8</f>
        <v>1845</v>
      </c>
      <c r="K8" s="35">
        <f>IF(C8&gt;0,H8-J8,-9999)</f>
        <v>-224</v>
      </c>
      <c r="L8" s="36">
        <f>IF(C8&gt;0,H8/J8,-0.001)</f>
        <v>0.8785907859078591</v>
      </c>
      <c r="M8" s="37">
        <f>IF(C8&gt;0,H8/C8,-0.1)</f>
        <v>73.68181818181819</v>
      </c>
      <c r="N8" s="28" t="s">
        <v>45</v>
      </c>
      <c r="O8" s="38">
        <f>IF(C8&gt;0,J8/C8,-0.1)</f>
        <v>83.86363636363636</v>
      </c>
      <c r="P8" s="37">
        <f>IF(C8&gt;0,M8-O8,-0.1)</f>
        <v>-10.181818181818173</v>
      </c>
      <c r="Q8" s="39" t="s">
        <v>47</v>
      </c>
      <c r="R8" s="29">
        <f>S8+U8</f>
        <v>11</v>
      </c>
      <c r="S8" s="30">
        <v>2</v>
      </c>
      <c r="T8" s="29" t="s">
        <v>43</v>
      </c>
      <c r="U8" s="31">
        <v>9</v>
      </c>
      <c r="V8" s="32">
        <f>IF(R8&gt;0,S8/R8,-0.001)</f>
        <v>0.18181818181818182</v>
      </c>
      <c r="W8" s="33">
        <v>812</v>
      </c>
      <c r="X8" s="28" t="s">
        <v>45</v>
      </c>
      <c r="Y8" s="34">
        <v>894</v>
      </c>
      <c r="Z8" s="35">
        <f>IF(R8&gt;0,W8-Y8,-9999)</f>
        <v>-82</v>
      </c>
      <c r="AA8" s="36">
        <f>IF(R8&gt;0,W8/Y8,-0.001)</f>
        <v>0.9082774049217002</v>
      </c>
      <c r="AB8" s="37">
        <f>IF(R8&gt;0,W8/R8,-0.1)</f>
        <v>73.81818181818181</v>
      </c>
      <c r="AC8" s="28" t="s">
        <v>45</v>
      </c>
      <c r="AD8" s="38">
        <f>IF(R8&gt;0,Y8/R8,-0.1)</f>
        <v>81.27272727272727</v>
      </c>
      <c r="AE8" s="37">
        <f>IF(R8&gt;0,AB8-AD8,-0.1)</f>
        <v>-7.454545454545453</v>
      </c>
      <c r="AF8" s="39" t="s">
        <v>47</v>
      </c>
      <c r="AG8" s="29">
        <f>AH8+AJ8</f>
        <v>11</v>
      </c>
      <c r="AH8" s="30">
        <v>3</v>
      </c>
      <c r="AI8" s="29" t="s">
        <v>43</v>
      </c>
      <c r="AJ8" s="31">
        <v>8</v>
      </c>
      <c r="AK8" s="32">
        <f>IF(AG8&gt;0,AH8/AG8,-0.001)</f>
        <v>0.2727272727272727</v>
      </c>
      <c r="AL8" s="33">
        <v>809</v>
      </c>
      <c r="AM8" s="28" t="s">
        <v>45</v>
      </c>
      <c r="AN8" s="34">
        <v>951</v>
      </c>
      <c r="AO8" s="35">
        <f>IF(AG8&gt;0,AL8-AN8,-9999)</f>
        <v>-142</v>
      </c>
      <c r="AP8" s="36">
        <f>IF(AG8&gt;0,AL8/AN8,-0.001)</f>
        <v>0.85068349106204</v>
      </c>
      <c r="AQ8" s="37">
        <f>IF(AG8&gt;0,AL8/AG8,-0.1)</f>
        <v>73.54545454545455</v>
      </c>
      <c r="AR8" s="28" t="s">
        <v>45</v>
      </c>
      <c r="AS8" s="38">
        <f>IF(AG8&gt;0,AN8/AG8,-0.1)</f>
        <v>86.45454545454545</v>
      </c>
      <c r="AT8" s="37">
        <f>IF(AG8&gt;0,AQ8-AS8,-0.1)</f>
        <v>-12.909090909090907</v>
      </c>
      <c r="AU8" s="39" t="s">
        <v>47</v>
      </c>
      <c r="AV8" s="29">
        <f>AW8+AY8</f>
        <v>0</v>
      </c>
      <c r="AW8" s="30" t="s">
        <v>50</v>
      </c>
      <c r="AX8" s="29" t="s">
        <v>43</v>
      </c>
      <c r="AY8" s="31" t="s">
        <v>50</v>
      </c>
      <c r="AZ8" s="32">
        <f>IF(AV8&gt;0,AW8/AV8,-0.001)</f>
        <v>-0.001</v>
      </c>
      <c r="BA8" s="33">
        <v>0</v>
      </c>
      <c r="BB8" s="28" t="s">
        <v>45</v>
      </c>
      <c r="BC8" s="34">
        <v>0</v>
      </c>
      <c r="BD8" s="35">
        <f>IF(AV8&gt;0,BA8-BC8,-9999)</f>
        <v>-9999</v>
      </c>
      <c r="BE8" s="36">
        <f>IF(AV8&gt;0,BA8/BC8,-0.001)</f>
        <v>-0.001</v>
      </c>
      <c r="BF8" s="37">
        <f>IF(AV8&gt;0,BA8/AV8,-0.1)</f>
        <v>-0.1</v>
      </c>
      <c r="BG8" s="28" t="s">
        <v>45</v>
      </c>
      <c r="BH8" s="38">
        <f>IF(AV8&gt;0,BC8/AV8,-0.1)</f>
        <v>-0.1</v>
      </c>
      <c r="BI8" s="37">
        <f>IF(AV8&gt;0,BF8-BH8,-0.1)</f>
        <v>-0.1</v>
      </c>
    </row>
    <row r="9" spans="1:61" s="40" customFormat="1" ht="12.75">
      <c r="A9" s="40" t="s">
        <v>51</v>
      </c>
      <c r="B9" s="41" t="s">
        <v>49</v>
      </c>
      <c r="C9" s="42">
        <f>R9+AG9+AV9</f>
        <v>22</v>
      </c>
      <c r="D9" s="43">
        <f>S9+AH9+AW9</f>
        <v>3</v>
      </c>
      <c r="E9" s="42" t="s">
        <v>43</v>
      </c>
      <c r="F9" s="44">
        <f>U9+AJ9+AY9</f>
        <v>19</v>
      </c>
      <c r="G9" s="45">
        <f>IF(C9&gt;0,D9/C9,-0.001)</f>
        <v>0.13636363636363635</v>
      </c>
      <c r="H9" s="46">
        <f>W9+AL9+BA9</f>
        <v>1479</v>
      </c>
      <c r="I9" s="47" t="s">
        <v>45</v>
      </c>
      <c r="J9" s="48">
        <f>Y9+AN9+BC9</f>
        <v>1863</v>
      </c>
      <c r="K9" s="49">
        <f>IF(C9&gt;0,H9-J9,-9999)</f>
        <v>-384</v>
      </c>
      <c r="L9" s="50">
        <f>IF(C9&gt;0,H9/J9,-0.001)</f>
        <v>0.7938808373590982</v>
      </c>
      <c r="M9" s="51">
        <f>IF(C9&gt;0,H9/C9,-0.1)</f>
        <v>67.22727272727273</v>
      </c>
      <c r="N9" s="47" t="s">
        <v>45</v>
      </c>
      <c r="O9" s="52">
        <f>IF(C9&gt;0,J9/C9,-0.1)</f>
        <v>84.68181818181819</v>
      </c>
      <c r="P9" s="51">
        <f>IF(C9&gt;0,M9-O9,-0.1)</f>
        <v>-17.454545454545453</v>
      </c>
      <c r="Q9" s="39" t="s">
        <v>47</v>
      </c>
      <c r="R9" s="42">
        <f>S9+U9</f>
        <v>11</v>
      </c>
      <c r="S9" s="43">
        <v>2</v>
      </c>
      <c r="T9" s="42" t="s">
        <v>43</v>
      </c>
      <c r="U9" s="44">
        <v>9</v>
      </c>
      <c r="V9" s="45">
        <f>IF(R9&gt;0,S9/R9,-0.001)</f>
        <v>0.18181818181818182</v>
      </c>
      <c r="W9" s="46">
        <v>745</v>
      </c>
      <c r="X9" s="47" t="s">
        <v>45</v>
      </c>
      <c r="Y9" s="48">
        <v>899</v>
      </c>
      <c r="Z9" s="49">
        <f>IF(R9&gt;0,W9-Y9,-9999)</f>
        <v>-154</v>
      </c>
      <c r="AA9" s="50">
        <f>IF(R9&gt;0,W9/Y9,-0.001)</f>
        <v>0.8286985539488321</v>
      </c>
      <c r="AB9" s="51">
        <f>IF(R9&gt;0,W9/R9,-0.1)</f>
        <v>67.72727272727273</v>
      </c>
      <c r="AC9" s="47" t="s">
        <v>45</v>
      </c>
      <c r="AD9" s="52">
        <f>IF(R9&gt;0,Y9/R9,-0.1)</f>
        <v>81.72727272727273</v>
      </c>
      <c r="AE9" s="51">
        <f>IF(R9&gt;0,AB9-AD9,-0.1)</f>
        <v>-14</v>
      </c>
      <c r="AF9" s="39" t="s">
        <v>47</v>
      </c>
      <c r="AG9" s="42">
        <f>AH9+AJ9</f>
        <v>11</v>
      </c>
      <c r="AH9" s="43">
        <v>1</v>
      </c>
      <c r="AI9" s="42" t="s">
        <v>43</v>
      </c>
      <c r="AJ9" s="44">
        <v>10</v>
      </c>
      <c r="AK9" s="45">
        <f>IF(AG9&gt;0,AH9/AG9,-0.001)</f>
        <v>0.09090909090909091</v>
      </c>
      <c r="AL9" s="46">
        <v>734</v>
      </c>
      <c r="AM9" s="47" t="s">
        <v>45</v>
      </c>
      <c r="AN9" s="48">
        <v>964</v>
      </c>
      <c r="AO9" s="49">
        <f>IF(AG9&gt;0,AL9-AN9,-9999)</f>
        <v>-230</v>
      </c>
      <c r="AP9" s="50">
        <f>IF(AG9&gt;0,AL9/AN9,-0.001)</f>
        <v>0.7614107883817427</v>
      </c>
      <c r="AQ9" s="51">
        <f>IF(AG9&gt;0,AL9/AG9,-0.1)</f>
        <v>66.72727272727273</v>
      </c>
      <c r="AR9" s="47" t="s">
        <v>45</v>
      </c>
      <c r="AS9" s="52">
        <f>IF(AG9&gt;0,AN9/AG9,-0.1)</f>
        <v>87.63636363636364</v>
      </c>
      <c r="AT9" s="51">
        <f>IF(AG9&gt;0,AQ9-AS9,-0.1)</f>
        <v>-20.909090909090907</v>
      </c>
      <c r="AU9" s="39" t="s">
        <v>47</v>
      </c>
      <c r="AV9" s="42">
        <f>AW9+AY9</f>
        <v>0</v>
      </c>
      <c r="AW9" s="43" t="s">
        <v>50</v>
      </c>
      <c r="AX9" s="42" t="s">
        <v>43</v>
      </c>
      <c r="AY9" s="44" t="s">
        <v>50</v>
      </c>
      <c r="AZ9" s="45">
        <f>IF(AV9&gt;0,AW9/AV9,-0.001)</f>
        <v>-0.001</v>
      </c>
      <c r="BA9" s="46">
        <v>0</v>
      </c>
      <c r="BB9" s="47" t="s">
        <v>45</v>
      </c>
      <c r="BC9" s="48">
        <v>0</v>
      </c>
      <c r="BD9" s="49">
        <f>IF(AV9&gt;0,BA9-BC9,-9999)</f>
        <v>-9999</v>
      </c>
      <c r="BE9" s="50">
        <f>IF(AV9&gt;0,BA9/BC9,-0.001)</f>
        <v>-0.001</v>
      </c>
      <c r="BF9" s="51">
        <f>IF(AV9&gt;0,BA9/AV9,-0.1)</f>
        <v>-0.1</v>
      </c>
      <c r="BG9" s="47" t="s">
        <v>45</v>
      </c>
      <c r="BH9" s="52">
        <f>IF(AV9&gt;0,BC9/AV9,-0.1)</f>
        <v>-0.1</v>
      </c>
      <c r="BI9" s="51">
        <f>IF(AV9&gt;0,BF9-BH9,-0.1)</f>
        <v>-0.1</v>
      </c>
    </row>
    <row r="10" spans="1:61" s="40" customFormat="1" ht="12.75">
      <c r="A10" s="27" t="s">
        <v>52</v>
      </c>
      <c r="B10" s="28" t="s">
        <v>49</v>
      </c>
      <c r="C10" s="29">
        <f>R10+AG10+AV10</f>
        <v>22</v>
      </c>
      <c r="D10" s="30">
        <f>S10+AH10+AW10</f>
        <v>4</v>
      </c>
      <c r="E10" s="29" t="s">
        <v>43</v>
      </c>
      <c r="F10" s="31">
        <f>U10+AJ10+AY10</f>
        <v>18</v>
      </c>
      <c r="G10" s="32">
        <f>IF(C10&gt;0,D10/C10,-0.001)</f>
        <v>0.18181818181818182</v>
      </c>
      <c r="H10" s="33">
        <f>W10+AL10+BA10</f>
        <v>1456</v>
      </c>
      <c r="I10" s="28" t="s">
        <v>45</v>
      </c>
      <c r="J10" s="34">
        <f>Y10+AN10+BC10</f>
        <v>1826</v>
      </c>
      <c r="K10" s="35">
        <f>IF(C10&gt;0,H10-J10,-9999)</f>
        <v>-370</v>
      </c>
      <c r="L10" s="36">
        <f>IF(C10&gt;0,H10/J10,-0.001)</f>
        <v>0.7973713033953997</v>
      </c>
      <c r="M10" s="37">
        <f>IF(C10&gt;0,H10/C10,-0.1)</f>
        <v>66.18181818181819</v>
      </c>
      <c r="N10" s="28" t="s">
        <v>45</v>
      </c>
      <c r="O10" s="38">
        <f>IF(C10&gt;0,J10/C10,-0.1)</f>
        <v>83</v>
      </c>
      <c r="P10" s="37">
        <f>IF(C10&gt;0,M10-O10,-0.1)</f>
        <v>-16.818181818181813</v>
      </c>
      <c r="Q10" s="39" t="s">
        <v>47</v>
      </c>
      <c r="R10" s="29">
        <f>S10+U10</f>
        <v>11</v>
      </c>
      <c r="S10" s="30">
        <v>2</v>
      </c>
      <c r="T10" s="29" t="s">
        <v>43</v>
      </c>
      <c r="U10" s="31">
        <v>9</v>
      </c>
      <c r="V10" s="32">
        <f>IF(R10&gt;0,S10/R10,-0.001)</f>
        <v>0.18181818181818182</v>
      </c>
      <c r="W10" s="33">
        <v>732</v>
      </c>
      <c r="X10" s="28" t="s">
        <v>45</v>
      </c>
      <c r="Y10" s="34">
        <v>903</v>
      </c>
      <c r="Z10" s="35">
        <f>IF(R10&gt;0,W10-Y10,-9999)</f>
        <v>-171</v>
      </c>
      <c r="AA10" s="36">
        <f>IF(R10&gt;0,W10/Y10,-0.001)</f>
        <v>0.8106312292358804</v>
      </c>
      <c r="AB10" s="37">
        <f>IF(R10&gt;0,W10/R10,-0.1)</f>
        <v>66.54545454545455</v>
      </c>
      <c r="AC10" s="28" t="s">
        <v>45</v>
      </c>
      <c r="AD10" s="38">
        <f>IF(R10&gt;0,Y10/R10,-0.1)</f>
        <v>82.0909090909091</v>
      </c>
      <c r="AE10" s="37">
        <f>IF(R10&gt;0,AB10-AD10,-0.1)</f>
        <v>-15.545454545454547</v>
      </c>
      <c r="AF10" s="39" t="s">
        <v>47</v>
      </c>
      <c r="AG10" s="29">
        <f>AH10+AJ10</f>
        <v>11</v>
      </c>
      <c r="AH10" s="30">
        <v>2</v>
      </c>
      <c r="AI10" s="29" t="s">
        <v>43</v>
      </c>
      <c r="AJ10" s="31">
        <v>9</v>
      </c>
      <c r="AK10" s="32">
        <f>IF(AG10&gt;0,AH10/AG10,-0.001)</f>
        <v>0.18181818181818182</v>
      </c>
      <c r="AL10" s="33">
        <v>724</v>
      </c>
      <c r="AM10" s="28" t="s">
        <v>45</v>
      </c>
      <c r="AN10" s="34">
        <v>923</v>
      </c>
      <c r="AO10" s="35">
        <f>IF(AG10&gt;0,AL10-AN10,-9999)</f>
        <v>-199</v>
      </c>
      <c r="AP10" s="36">
        <f>IF(AG10&gt;0,AL10/AN10,-0.001)</f>
        <v>0.7843986998916577</v>
      </c>
      <c r="AQ10" s="37">
        <f>IF(AG10&gt;0,AL10/AG10,-0.1)</f>
        <v>65.81818181818181</v>
      </c>
      <c r="AR10" s="28" t="s">
        <v>45</v>
      </c>
      <c r="AS10" s="38">
        <f>IF(AG10&gt;0,AN10/AG10,-0.1)</f>
        <v>83.9090909090909</v>
      </c>
      <c r="AT10" s="37">
        <f>IF(AG10&gt;0,AQ10-AS10,-0.1)</f>
        <v>-18.090909090909093</v>
      </c>
      <c r="AU10" s="39" t="s">
        <v>47</v>
      </c>
      <c r="AV10" s="29">
        <f>AW10+AY10</f>
        <v>0</v>
      </c>
      <c r="AW10" s="30" t="s">
        <v>50</v>
      </c>
      <c r="AX10" s="29" t="s">
        <v>43</v>
      </c>
      <c r="AY10" s="31" t="s">
        <v>50</v>
      </c>
      <c r="AZ10" s="32">
        <f>IF(AV10&gt;0,AW10/AV10,-0.001)</f>
        <v>-0.001</v>
      </c>
      <c r="BA10" s="33">
        <v>0</v>
      </c>
      <c r="BB10" s="28" t="s">
        <v>45</v>
      </c>
      <c r="BC10" s="34">
        <v>0</v>
      </c>
      <c r="BD10" s="35">
        <f>IF(AV10&gt;0,BA10-BC10,-9999)</f>
        <v>-9999</v>
      </c>
      <c r="BE10" s="36">
        <f>IF(AV10&gt;0,BA10/BC10,-0.001)</f>
        <v>-0.001</v>
      </c>
      <c r="BF10" s="37">
        <f>IF(AV10&gt;0,BA10/AV10,-0.1)</f>
        <v>-0.1</v>
      </c>
      <c r="BG10" s="28" t="s">
        <v>45</v>
      </c>
      <c r="BH10" s="38">
        <f>IF(AV10&gt;0,BC10/AV10,-0.1)</f>
        <v>-0.1</v>
      </c>
      <c r="BI10" s="37">
        <f>IF(AV10&gt;0,BF10-BH10,-0.1)</f>
        <v>-0.1</v>
      </c>
    </row>
    <row r="11" spans="1:61" s="40" customFormat="1" ht="12.75">
      <c r="A11" s="40" t="s">
        <v>53</v>
      </c>
      <c r="B11" s="41" t="s">
        <v>49</v>
      </c>
      <c r="C11" s="42">
        <f>R11+AG11+AV11</f>
        <v>20</v>
      </c>
      <c r="D11" s="43">
        <f>S11+AH11+AW11</f>
        <v>7</v>
      </c>
      <c r="E11" s="42" t="s">
        <v>43</v>
      </c>
      <c r="F11" s="44">
        <f>U11+AJ11+AY11</f>
        <v>13</v>
      </c>
      <c r="G11" s="45">
        <f>IF(C11&gt;0,D11/C11,-0.001)</f>
        <v>0.35</v>
      </c>
      <c r="H11" s="46">
        <f>W11+AL11+BA11</f>
        <v>1389</v>
      </c>
      <c r="I11" s="47" t="s">
        <v>45</v>
      </c>
      <c r="J11" s="48">
        <f>Y11+AN11+BC11</f>
        <v>1554</v>
      </c>
      <c r="K11" s="49">
        <f>IF(C11&gt;0,H11-J11,-9999)</f>
        <v>-165</v>
      </c>
      <c r="L11" s="50">
        <f>IF(C11&gt;0,H11/J11,-0.001)</f>
        <v>0.8938223938223938</v>
      </c>
      <c r="M11" s="51">
        <f>IF(C11&gt;0,H11/C11,-0.1)</f>
        <v>69.45</v>
      </c>
      <c r="N11" s="47" t="s">
        <v>45</v>
      </c>
      <c r="O11" s="52">
        <f>IF(C11&gt;0,J11/C11,-0.1)</f>
        <v>77.7</v>
      </c>
      <c r="P11" s="51">
        <f>IF(C11&gt;0,M11-O11,-0.1)</f>
        <v>-8.25</v>
      </c>
      <c r="Q11" s="39" t="s">
        <v>47</v>
      </c>
      <c r="R11" s="42">
        <f>S11+U11</f>
        <v>10</v>
      </c>
      <c r="S11" s="43">
        <v>5</v>
      </c>
      <c r="T11" s="42" t="s">
        <v>43</v>
      </c>
      <c r="U11" s="44">
        <v>5</v>
      </c>
      <c r="V11" s="45">
        <f>IF(R11&gt;0,S11/R11,-0.001)</f>
        <v>0.5</v>
      </c>
      <c r="W11" s="46">
        <v>705</v>
      </c>
      <c r="X11" s="47" t="s">
        <v>45</v>
      </c>
      <c r="Y11" s="48">
        <v>743</v>
      </c>
      <c r="Z11" s="49">
        <f>IF(R11&gt;0,W11-Y11,-9999)</f>
        <v>-38</v>
      </c>
      <c r="AA11" s="50">
        <f>IF(R11&gt;0,W11/Y11,-0.001)</f>
        <v>0.9488559892328399</v>
      </c>
      <c r="AB11" s="51">
        <f>IF(R11&gt;0,W11/R11,-0.1)</f>
        <v>70.5</v>
      </c>
      <c r="AC11" s="47" t="s">
        <v>45</v>
      </c>
      <c r="AD11" s="52">
        <f>IF(R11&gt;0,Y11/R11,-0.1)</f>
        <v>74.3</v>
      </c>
      <c r="AE11" s="51">
        <f>IF(R11&gt;0,AB11-AD11,-0.1)</f>
        <v>-3.799999999999997</v>
      </c>
      <c r="AF11" s="39" t="s">
        <v>47</v>
      </c>
      <c r="AG11" s="42">
        <f>AH11+AJ11</f>
        <v>10</v>
      </c>
      <c r="AH11" s="43">
        <v>2</v>
      </c>
      <c r="AI11" s="42" t="s">
        <v>43</v>
      </c>
      <c r="AJ11" s="44">
        <v>8</v>
      </c>
      <c r="AK11" s="45">
        <f>IF(AG11&gt;0,AH11/AG11,-0.001)</f>
        <v>0.2</v>
      </c>
      <c r="AL11" s="46">
        <v>684</v>
      </c>
      <c r="AM11" s="47" t="s">
        <v>45</v>
      </c>
      <c r="AN11" s="48">
        <v>811</v>
      </c>
      <c r="AO11" s="49">
        <f>IF(AG11&gt;0,AL11-AN11,-9999)</f>
        <v>-127</v>
      </c>
      <c r="AP11" s="50">
        <f>IF(AG11&gt;0,AL11/AN11,-0.001)</f>
        <v>0.843403205918619</v>
      </c>
      <c r="AQ11" s="51">
        <f>IF(AG11&gt;0,AL11/AG11,-0.1)</f>
        <v>68.4</v>
      </c>
      <c r="AR11" s="47" t="s">
        <v>45</v>
      </c>
      <c r="AS11" s="52">
        <f>IF(AG11&gt;0,AN11/AG11,-0.1)</f>
        <v>81.1</v>
      </c>
      <c r="AT11" s="51">
        <f>IF(AG11&gt;0,AQ11-AS11,-0.1)</f>
        <v>-12.699999999999989</v>
      </c>
      <c r="AU11" s="39" t="s">
        <v>47</v>
      </c>
      <c r="AV11" s="42">
        <f>AW11+AY11</f>
        <v>0</v>
      </c>
      <c r="AW11" s="43" t="s">
        <v>50</v>
      </c>
      <c r="AX11" s="42" t="s">
        <v>43</v>
      </c>
      <c r="AY11" s="44" t="s">
        <v>50</v>
      </c>
      <c r="AZ11" s="45">
        <f>IF(AV11&gt;0,AW11/AV11,-0.001)</f>
        <v>-0.001</v>
      </c>
      <c r="BA11" s="46">
        <v>0</v>
      </c>
      <c r="BB11" s="47" t="s">
        <v>45</v>
      </c>
      <c r="BC11" s="48">
        <v>0</v>
      </c>
      <c r="BD11" s="49">
        <f>IF(AV11&gt;0,BA11-BC11,-9999)</f>
        <v>-9999</v>
      </c>
      <c r="BE11" s="50">
        <f>IF(AV11&gt;0,BA11/BC11,-0.001)</f>
        <v>-0.001</v>
      </c>
      <c r="BF11" s="51">
        <f>IF(AV11&gt;0,BA11/AV11,-0.1)</f>
        <v>-0.1</v>
      </c>
      <c r="BG11" s="47" t="s">
        <v>45</v>
      </c>
      <c r="BH11" s="52">
        <f>IF(AV11&gt;0,BC11/AV11,-0.1)</f>
        <v>-0.1</v>
      </c>
      <c r="BI11" s="51">
        <f>IF(AV11&gt;0,BF11-BH11,-0.1)</f>
        <v>-0.1</v>
      </c>
    </row>
    <row r="12" spans="1:61" s="40" customFormat="1" ht="12.75">
      <c r="A12" s="27" t="s">
        <v>54</v>
      </c>
      <c r="B12" s="28" t="s">
        <v>49</v>
      </c>
      <c r="C12" s="29">
        <f>R12+AG12+AV12</f>
        <v>20</v>
      </c>
      <c r="D12" s="30">
        <f>S12+AH12+AW12</f>
        <v>12</v>
      </c>
      <c r="E12" s="29" t="s">
        <v>43</v>
      </c>
      <c r="F12" s="31">
        <f>U12+AJ12+AY12</f>
        <v>8</v>
      </c>
      <c r="G12" s="32">
        <f>IF(C12&gt;0,D12/C12,-0.001)</f>
        <v>0.6</v>
      </c>
      <c r="H12" s="33">
        <f>W12+AL12+BA12</f>
        <v>1596</v>
      </c>
      <c r="I12" s="28" t="s">
        <v>45</v>
      </c>
      <c r="J12" s="34">
        <f>Y12+AN12+BC12</f>
        <v>1546</v>
      </c>
      <c r="K12" s="35">
        <f>IF(C12&gt;0,H12-J12,-9999)</f>
        <v>50</v>
      </c>
      <c r="L12" s="36">
        <f>IF(C12&gt;0,H12/J12,-0.001)</f>
        <v>1.0323415265200517</v>
      </c>
      <c r="M12" s="37">
        <f>IF(C12&gt;0,H12/C12,-0.1)</f>
        <v>79.8</v>
      </c>
      <c r="N12" s="28" t="s">
        <v>45</v>
      </c>
      <c r="O12" s="38">
        <f>IF(C12&gt;0,J12/C12,-0.1)</f>
        <v>77.3</v>
      </c>
      <c r="P12" s="37">
        <f>IF(C12&gt;0,M12-O12,-0.1)</f>
        <v>2.5</v>
      </c>
      <c r="Q12" s="39" t="s">
        <v>47</v>
      </c>
      <c r="R12" s="29">
        <f>S12+U12</f>
        <v>10</v>
      </c>
      <c r="S12" s="30">
        <v>7</v>
      </c>
      <c r="T12" s="29" t="s">
        <v>43</v>
      </c>
      <c r="U12" s="31">
        <v>3</v>
      </c>
      <c r="V12" s="32">
        <f>IF(R12&gt;0,S12/R12,-0.001)</f>
        <v>0.7</v>
      </c>
      <c r="W12" s="33">
        <v>827</v>
      </c>
      <c r="X12" s="28" t="s">
        <v>45</v>
      </c>
      <c r="Y12" s="34">
        <v>753</v>
      </c>
      <c r="Z12" s="35">
        <f>IF(R12&gt;0,W12-Y12,-9999)</f>
        <v>74</v>
      </c>
      <c r="AA12" s="36">
        <f>IF(R12&gt;0,W12/Y12,-0.001)</f>
        <v>1.098273572377158</v>
      </c>
      <c r="AB12" s="37">
        <f>IF(R12&gt;0,W12/R12,-0.1)</f>
        <v>82.7</v>
      </c>
      <c r="AC12" s="28" t="s">
        <v>45</v>
      </c>
      <c r="AD12" s="38">
        <f>IF(R12&gt;0,Y12/R12,-0.1)</f>
        <v>75.3</v>
      </c>
      <c r="AE12" s="37">
        <f>IF(R12&gt;0,AB12-AD12,-0.1)</f>
        <v>7.400000000000006</v>
      </c>
      <c r="AF12" s="39" t="s">
        <v>47</v>
      </c>
      <c r="AG12" s="29">
        <f>AH12+AJ12</f>
        <v>10</v>
      </c>
      <c r="AH12" s="30">
        <v>5</v>
      </c>
      <c r="AI12" s="29" t="s">
        <v>43</v>
      </c>
      <c r="AJ12" s="31">
        <v>5</v>
      </c>
      <c r="AK12" s="32">
        <f>IF(AG12&gt;0,AH12/AG12,-0.001)</f>
        <v>0.5</v>
      </c>
      <c r="AL12" s="33">
        <v>769</v>
      </c>
      <c r="AM12" s="28" t="s">
        <v>45</v>
      </c>
      <c r="AN12" s="34">
        <v>793</v>
      </c>
      <c r="AO12" s="35">
        <f>IF(AG12&gt;0,AL12-AN12,-9999)</f>
        <v>-24</v>
      </c>
      <c r="AP12" s="36">
        <f>IF(AG12&gt;0,AL12/AN12,-0.001)</f>
        <v>0.969735182849937</v>
      </c>
      <c r="AQ12" s="37">
        <f>IF(AG12&gt;0,AL12/AG12,-0.1)</f>
        <v>76.9</v>
      </c>
      <c r="AR12" s="28" t="s">
        <v>45</v>
      </c>
      <c r="AS12" s="38">
        <f>IF(AG12&gt;0,AN12/AG12,-0.1)</f>
        <v>79.3</v>
      </c>
      <c r="AT12" s="37">
        <f>IF(AG12&gt;0,AQ12-AS12,-0.1)</f>
        <v>-2.3999999999999915</v>
      </c>
      <c r="AU12" s="39" t="s">
        <v>47</v>
      </c>
      <c r="AV12" s="29">
        <f>AW12+AY12</f>
        <v>0</v>
      </c>
      <c r="AW12" s="30" t="s">
        <v>50</v>
      </c>
      <c r="AX12" s="29" t="s">
        <v>43</v>
      </c>
      <c r="AY12" s="31" t="s">
        <v>50</v>
      </c>
      <c r="AZ12" s="32">
        <f>IF(AV12&gt;0,AW12/AV12,-0.001)</f>
        <v>-0.001</v>
      </c>
      <c r="BA12" s="33">
        <v>0</v>
      </c>
      <c r="BB12" s="28" t="s">
        <v>45</v>
      </c>
      <c r="BC12" s="34">
        <v>0</v>
      </c>
      <c r="BD12" s="35">
        <f>IF(AV12&gt;0,BA12-BC12,-9999)</f>
        <v>-9999</v>
      </c>
      <c r="BE12" s="36">
        <f>IF(AV12&gt;0,BA12/BC12,-0.001)</f>
        <v>-0.001</v>
      </c>
      <c r="BF12" s="37">
        <f>IF(AV12&gt;0,BA12/AV12,-0.1)</f>
        <v>-0.1</v>
      </c>
      <c r="BG12" s="28" t="s">
        <v>45</v>
      </c>
      <c r="BH12" s="38">
        <f>IF(AV12&gt;0,BC12/AV12,-0.1)</f>
        <v>-0.1</v>
      </c>
      <c r="BI12" s="37">
        <f>IF(AV12&gt;0,BF12-BH12,-0.1)</f>
        <v>-0.1</v>
      </c>
    </row>
    <row r="13" spans="1:61" s="40" customFormat="1" ht="12.75">
      <c r="A13" s="40" t="s">
        <v>55</v>
      </c>
      <c r="B13" s="41" t="s">
        <v>56</v>
      </c>
      <c r="C13" s="42">
        <f>R13+AG13+AV13</f>
        <v>20</v>
      </c>
      <c r="D13" s="43">
        <f>S13+AH13+AW13</f>
        <v>14</v>
      </c>
      <c r="E13" s="42" t="s">
        <v>43</v>
      </c>
      <c r="F13" s="44">
        <f>U13+AJ13+AY13</f>
        <v>6</v>
      </c>
      <c r="G13" s="45">
        <f>IF(C13&gt;0,D13/C13,-0.001)</f>
        <v>0.7</v>
      </c>
      <c r="H13" s="46">
        <f>W13+AL13+BA13</f>
        <v>1442</v>
      </c>
      <c r="I13" s="47" t="s">
        <v>45</v>
      </c>
      <c r="J13" s="48">
        <f>Y13+AN13+BC13</f>
        <v>1338</v>
      </c>
      <c r="K13" s="49">
        <f>IF(C13&gt;0,H13-J13,-9999)</f>
        <v>104</v>
      </c>
      <c r="L13" s="50">
        <f>IF(C13&gt;0,H13/J13,-0.001)</f>
        <v>1.0777279521674141</v>
      </c>
      <c r="M13" s="51">
        <f>IF(C13&gt;0,H13/C13,-0.1)</f>
        <v>72.1</v>
      </c>
      <c r="N13" s="47" t="s">
        <v>45</v>
      </c>
      <c r="O13" s="52">
        <f>IF(C13&gt;0,J13/C13,-0.1)</f>
        <v>66.9</v>
      </c>
      <c r="P13" s="51">
        <f>IF(C13&gt;0,M13-O13,-0.1)</f>
        <v>5.199999999999989</v>
      </c>
      <c r="Q13" s="39" t="s">
        <v>47</v>
      </c>
      <c r="R13" s="42">
        <f>S13+U13</f>
        <v>10</v>
      </c>
      <c r="S13" s="43">
        <v>7</v>
      </c>
      <c r="T13" s="42" t="s">
        <v>43</v>
      </c>
      <c r="U13" s="44">
        <v>3</v>
      </c>
      <c r="V13" s="45">
        <f>IF(R13&gt;0,S13/R13,-0.001)</f>
        <v>0.7</v>
      </c>
      <c r="W13" s="46">
        <v>767</v>
      </c>
      <c r="X13" s="47" t="s">
        <v>45</v>
      </c>
      <c r="Y13" s="48">
        <v>688</v>
      </c>
      <c r="Z13" s="49">
        <f>IF(R13&gt;0,W13-Y13,-9999)</f>
        <v>79</v>
      </c>
      <c r="AA13" s="50">
        <f>IF(R13&gt;0,W13/Y13,-0.001)</f>
        <v>1.114825581395349</v>
      </c>
      <c r="AB13" s="51">
        <f>IF(R13&gt;0,W13/R13,-0.1)</f>
        <v>76.7</v>
      </c>
      <c r="AC13" s="47" t="s">
        <v>45</v>
      </c>
      <c r="AD13" s="52">
        <f>IF(R13&gt;0,Y13/R13,-0.1)</f>
        <v>68.8</v>
      </c>
      <c r="AE13" s="51">
        <f>IF(R13&gt;0,AB13-AD13,-0.1)</f>
        <v>7.900000000000006</v>
      </c>
      <c r="AF13" s="39" t="s">
        <v>47</v>
      </c>
      <c r="AG13" s="42">
        <f>AH13+AJ13</f>
        <v>10</v>
      </c>
      <c r="AH13" s="43">
        <v>7</v>
      </c>
      <c r="AI13" s="42" t="s">
        <v>43</v>
      </c>
      <c r="AJ13" s="44">
        <v>3</v>
      </c>
      <c r="AK13" s="45">
        <f>IF(AG13&gt;0,AH13/AG13,-0.001)</f>
        <v>0.7</v>
      </c>
      <c r="AL13" s="46">
        <v>675</v>
      </c>
      <c r="AM13" s="47" t="s">
        <v>45</v>
      </c>
      <c r="AN13" s="48">
        <v>650</v>
      </c>
      <c r="AO13" s="49">
        <f>IF(AG13&gt;0,AL13-AN13,-9999)</f>
        <v>25</v>
      </c>
      <c r="AP13" s="50">
        <f>IF(AG13&gt;0,AL13/AN13,-0.001)</f>
        <v>1.0384615384615385</v>
      </c>
      <c r="AQ13" s="51">
        <f>IF(AG13&gt;0,AL13/AG13,-0.1)</f>
        <v>67.5</v>
      </c>
      <c r="AR13" s="47" t="s">
        <v>45</v>
      </c>
      <c r="AS13" s="52">
        <f>IF(AG13&gt;0,AN13/AG13,-0.1)</f>
        <v>65</v>
      </c>
      <c r="AT13" s="51">
        <f>IF(AG13&gt;0,AQ13-AS13,-0.1)</f>
        <v>2.5</v>
      </c>
      <c r="AU13" s="39" t="s">
        <v>47</v>
      </c>
      <c r="AV13" s="42">
        <f>AW13+AY13</f>
        <v>0</v>
      </c>
      <c r="AW13" s="43" t="s">
        <v>50</v>
      </c>
      <c r="AX13" s="42" t="s">
        <v>43</v>
      </c>
      <c r="AY13" s="44" t="s">
        <v>50</v>
      </c>
      <c r="AZ13" s="45">
        <f>IF(AV13&gt;0,AW13/AV13,-0.001)</f>
        <v>-0.001</v>
      </c>
      <c r="BA13" s="46">
        <v>0</v>
      </c>
      <c r="BB13" s="47" t="s">
        <v>45</v>
      </c>
      <c r="BC13" s="48">
        <v>0</v>
      </c>
      <c r="BD13" s="49">
        <f>IF(AV13&gt;0,BA13-BC13,-9999)</f>
        <v>-9999</v>
      </c>
      <c r="BE13" s="50">
        <f>IF(AV13&gt;0,BA13/BC13,-0.001)</f>
        <v>-0.001</v>
      </c>
      <c r="BF13" s="51">
        <f>IF(AV13&gt;0,BA13/AV13,-0.1)</f>
        <v>-0.1</v>
      </c>
      <c r="BG13" s="47" t="s">
        <v>45</v>
      </c>
      <c r="BH13" s="52">
        <f>IF(AV13&gt;0,BC13/AV13,-0.1)</f>
        <v>-0.1</v>
      </c>
      <c r="BI13" s="51">
        <f>IF(AV13&gt;0,BF13-BH13,-0.1)</f>
        <v>-0.1</v>
      </c>
    </row>
    <row r="14" spans="1:61" s="40" customFormat="1" ht="12.75">
      <c r="A14" s="27" t="s">
        <v>57</v>
      </c>
      <c r="B14" s="28" t="s">
        <v>56</v>
      </c>
      <c r="C14" s="29">
        <f>R14+AG14+AV14</f>
        <v>22</v>
      </c>
      <c r="D14" s="30">
        <f>S14+AH14+AW14</f>
        <v>17</v>
      </c>
      <c r="E14" s="29" t="s">
        <v>43</v>
      </c>
      <c r="F14" s="31">
        <f>U14+AJ14+AY14</f>
        <v>5</v>
      </c>
      <c r="G14" s="32">
        <f>IF(C14&gt;0,D14/C14,-0.001)</f>
        <v>0.7727272727272727</v>
      </c>
      <c r="H14" s="33">
        <f>W14+AL14+BA14</f>
        <v>1824</v>
      </c>
      <c r="I14" s="28" t="s">
        <v>45</v>
      </c>
      <c r="J14" s="34">
        <f>Y14+AN14+BC14</f>
        <v>1390</v>
      </c>
      <c r="K14" s="35">
        <f>IF(C14&gt;0,H14-J14,-9999)</f>
        <v>434</v>
      </c>
      <c r="L14" s="36">
        <f>IF(C14&gt;0,H14/J14,-0.001)</f>
        <v>1.3122302158273382</v>
      </c>
      <c r="M14" s="37">
        <f>IF(C14&gt;0,H14/C14,-0.1)</f>
        <v>82.9090909090909</v>
      </c>
      <c r="N14" s="28" t="s">
        <v>45</v>
      </c>
      <c r="O14" s="38">
        <f>IF(C14&gt;0,J14/C14,-0.1)</f>
        <v>63.18181818181818</v>
      </c>
      <c r="P14" s="37">
        <f>IF(C14&gt;0,M14-O14,-0.1)</f>
        <v>19.727272727272727</v>
      </c>
      <c r="Q14" s="39" t="s">
        <v>47</v>
      </c>
      <c r="R14" s="29">
        <f>S14+U14</f>
        <v>11</v>
      </c>
      <c r="S14" s="30">
        <v>9</v>
      </c>
      <c r="T14" s="29" t="s">
        <v>43</v>
      </c>
      <c r="U14" s="31">
        <v>2</v>
      </c>
      <c r="V14" s="32">
        <f>IF(R14&gt;0,S14/R14,-0.001)</f>
        <v>0.8181818181818182</v>
      </c>
      <c r="W14" s="33">
        <v>942</v>
      </c>
      <c r="X14" s="28" t="s">
        <v>45</v>
      </c>
      <c r="Y14" s="34">
        <v>673</v>
      </c>
      <c r="Z14" s="35">
        <f>IF(R14&gt;0,W14-Y14,-9999)</f>
        <v>269</v>
      </c>
      <c r="AA14" s="36">
        <f>IF(R14&gt;0,W14/Y14,-0.001)</f>
        <v>1.3997028231797919</v>
      </c>
      <c r="AB14" s="37">
        <f>IF(R14&gt;0,W14/R14,-0.1)</f>
        <v>85.63636363636364</v>
      </c>
      <c r="AC14" s="28" t="s">
        <v>45</v>
      </c>
      <c r="AD14" s="38">
        <f>IF(R14&gt;0,Y14/R14,-0.1)</f>
        <v>61.18181818181818</v>
      </c>
      <c r="AE14" s="37">
        <f>IF(R14&gt;0,AB14-AD14,-0.1)</f>
        <v>24.45454545454546</v>
      </c>
      <c r="AF14" s="39" t="s">
        <v>47</v>
      </c>
      <c r="AG14" s="29">
        <f>AH14+AJ14</f>
        <v>11</v>
      </c>
      <c r="AH14" s="30">
        <v>8</v>
      </c>
      <c r="AI14" s="29" t="s">
        <v>43</v>
      </c>
      <c r="AJ14" s="31">
        <v>3</v>
      </c>
      <c r="AK14" s="32">
        <f>IF(AG14&gt;0,AH14/AG14,-0.001)</f>
        <v>0.7272727272727273</v>
      </c>
      <c r="AL14" s="33">
        <v>882</v>
      </c>
      <c r="AM14" s="28" t="s">
        <v>45</v>
      </c>
      <c r="AN14" s="34">
        <v>717</v>
      </c>
      <c r="AO14" s="35">
        <f>IF(AG14&gt;0,AL14-AN14,-9999)</f>
        <v>165</v>
      </c>
      <c r="AP14" s="36">
        <f>IF(AG14&gt;0,AL14/AN14,-0.001)</f>
        <v>1.2301255230125523</v>
      </c>
      <c r="AQ14" s="37">
        <f>IF(AG14&gt;0,AL14/AG14,-0.1)</f>
        <v>80.18181818181819</v>
      </c>
      <c r="AR14" s="28" t="s">
        <v>45</v>
      </c>
      <c r="AS14" s="38">
        <f>IF(AG14&gt;0,AN14/AG14,-0.1)</f>
        <v>65.18181818181819</v>
      </c>
      <c r="AT14" s="37">
        <f>IF(AG14&gt;0,AQ14-AS14,-0.1)</f>
        <v>15</v>
      </c>
      <c r="AU14" s="39" t="s">
        <v>47</v>
      </c>
      <c r="AV14" s="29">
        <f>AW14+AY14</f>
        <v>0</v>
      </c>
      <c r="AW14" s="30" t="s">
        <v>50</v>
      </c>
      <c r="AX14" s="29" t="s">
        <v>43</v>
      </c>
      <c r="AY14" s="31" t="s">
        <v>50</v>
      </c>
      <c r="AZ14" s="32">
        <f>IF(AV14&gt;0,AW14/AV14,-0.001)</f>
        <v>-0.001</v>
      </c>
      <c r="BA14" s="33">
        <v>0</v>
      </c>
      <c r="BB14" s="28" t="s">
        <v>45</v>
      </c>
      <c r="BC14" s="34">
        <v>0</v>
      </c>
      <c r="BD14" s="35">
        <f>IF(AV14&gt;0,BA14-BC14,-9999)</f>
        <v>-9999</v>
      </c>
      <c r="BE14" s="36">
        <f>IF(AV14&gt;0,BA14/BC14,-0.001)</f>
        <v>-0.001</v>
      </c>
      <c r="BF14" s="37">
        <f>IF(AV14&gt;0,BA14/AV14,-0.1)</f>
        <v>-0.1</v>
      </c>
      <c r="BG14" s="28" t="s">
        <v>45</v>
      </c>
      <c r="BH14" s="38">
        <f>IF(AV14&gt;0,BC14/AV14,-0.1)</f>
        <v>-0.1</v>
      </c>
      <c r="BI14" s="37">
        <f>IF(AV14&gt;0,BF14-BH14,-0.1)</f>
        <v>-0.1</v>
      </c>
    </row>
    <row r="15" spans="1:61" s="40" customFormat="1" ht="12.75">
      <c r="A15" s="40" t="s">
        <v>58</v>
      </c>
      <c r="B15" s="41" t="s">
        <v>56</v>
      </c>
      <c r="C15" s="42">
        <f>R15+AG15+AV15</f>
        <v>22</v>
      </c>
      <c r="D15" s="43">
        <f>S15+AH15+AW15</f>
        <v>14</v>
      </c>
      <c r="E15" s="42" t="s">
        <v>43</v>
      </c>
      <c r="F15" s="44">
        <f>U15+AJ15+AY15</f>
        <v>8</v>
      </c>
      <c r="G15" s="45">
        <f>IF(C15&gt;0,D15/C15,-0.001)</f>
        <v>0.6363636363636364</v>
      </c>
      <c r="H15" s="46">
        <f>W15+AL15+BA15</f>
        <v>1574</v>
      </c>
      <c r="I15" s="47" t="s">
        <v>45</v>
      </c>
      <c r="J15" s="48">
        <f>Y15+AN15+BC15</f>
        <v>1497</v>
      </c>
      <c r="K15" s="49">
        <f>IF(C15&gt;0,H15-J15,-9999)</f>
        <v>77</v>
      </c>
      <c r="L15" s="50">
        <f>IF(C15&gt;0,H15/J15,-0.001)</f>
        <v>1.051436205744823</v>
      </c>
      <c r="M15" s="51">
        <f>IF(C15&gt;0,H15/C15,-0.1)</f>
        <v>71.54545454545455</v>
      </c>
      <c r="N15" s="47" t="s">
        <v>45</v>
      </c>
      <c r="O15" s="52">
        <f>IF(C15&gt;0,J15/C15,-0.1)</f>
        <v>68.04545454545455</v>
      </c>
      <c r="P15" s="51">
        <f>IF(C15&gt;0,M15-O15,-0.1)</f>
        <v>3.5</v>
      </c>
      <c r="Q15" s="39" t="s">
        <v>47</v>
      </c>
      <c r="R15" s="42">
        <f>S15+U15</f>
        <v>11</v>
      </c>
      <c r="S15" s="43">
        <v>8</v>
      </c>
      <c r="T15" s="42" t="s">
        <v>43</v>
      </c>
      <c r="U15" s="44">
        <v>3</v>
      </c>
      <c r="V15" s="45">
        <f>IF(R15&gt;0,S15/R15,-0.001)</f>
        <v>0.7272727272727273</v>
      </c>
      <c r="W15" s="46">
        <v>829</v>
      </c>
      <c r="X15" s="47" t="s">
        <v>45</v>
      </c>
      <c r="Y15" s="48">
        <v>745</v>
      </c>
      <c r="Z15" s="49">
        <f>IF(R15&gt;0,W15-Y15,-9999)</f>
        <v>84</v>
      </c>
      <c r="AA15" s="50">
        <f>IF(R15&gt;0,W15/Y15,-0.001)</f>
        <v>1.112751677852349</v>
      </c>
      <c r="AB15" s="51">
        <f>IF(R15&gt;0,W15/R15,-0.1)</f>
        <v>75.36363636363636</v>
      </c>
      <c r="AC15" s="47" t="s">
        <v>45</v>
      </c>
      <c r="AD15" s="52">
        <f>IF(R15&gt;0,Y15/R15,-0.1)</f>
        <v>67.72727272727273</v>
      </c>
      <c r="AE15" s="51">
        <f>IF(R15&gt;0,AB15-AD15,-0.1)</f>
        <v>7.636363636363626</v>
      </c>
      <c r="AF15" s="39" t="s">
        <v>47</v>
      </c>
      <c r="AG15" s="42">
        <f>AH15+AJ15</f>
        <v>11</v>
      </c>
      <c r="AH15" s="43">
        <v>6</v>
      </c>
      <c r="AI15" s="42" t="s">
        <v>43</v>
      </c>
      <c r="AJ15" s="44">
        <v>5</v>
      </c>
      <c r="AK15" s="45">
        <f>IF(AG15&gt;0,AH15/AG15,-0.001)</f>
        <v>0.5454545454545454</v>
      </c>
      <c r="AL15" s="46">
        <v>745</v>
      </c>
      <c r="AM15" s="47" t="s">
        <v>45</v>
      </c>
      <c r="AN15" s="48">
        <v>752</v>
      </c>
      <c r="AO15" s="49">
        <f>IF(AG15&gt;0,AL15-AN15,-9999)</f>
        <v>-7</v>
      </c>
      <c r="AP15" s="50">
        <f>IF(AG15&gt;0,AL15/AN15,-0.001)</f>
        <v>0.9906914893617021</v>
      </c>
      <c r="AQ15" s="51">
        <f>IF(AG15&gt;0,AL15/AG15,-0.1)</f>
        <v>67.72727272727273</v>
      </c>
      <c r="AR15" s="47" t="s">
        <v>45</v>
      </c>
      <c r="AS15" s="52">
        <f>IF(AG15&gt;0,AN15/AG15,-0.1)</f>
        <v>68.36363636363636</v>
      </c>
      <c r="AT15" s="51">
        <f>IF(AG15&gt;0,AQ15-AS15,-0.1)</f>
        <v>-0.636363636363626</v>
      </c>
      <c r="AU15" s="39" t="s">
        <v>47</v>
      </c>
      <c r="AV15" s="42">
        <f>AW15+AY15</f>
        <v>0</v>
      </c>
      <c r="AW15" s="43" t="s">
        <v>50</v>
      </c>
      <c r="AX15" s="42" t="s">
        <v>43</v>
      </c>
      <c r="AY15" s="44" t="s">
        <v>50</v>
      </c>
      <c r="AZ15" s="45">
        <f>IF(AV15&gt;0,AW15/AV15,-0.001)</f>
        <v>-0.001</v>
      </c>
      <c r="BA15" s="46">
        <v>0</v>
      </c>
      <c r="BB15" s="47" t="s">
        <v>45</v>
      </c>
      <c r="BC15" s="48">
        <v>0</v>
      </c>
      <c r="BD15" s="49">
        <f>IF(AV15&gt;0,BA15-BC15,-9999)</f>
        <v>-9999</v>
      </c>
      <c r="BE15" s="50">
        <f>IF(AV15&gt;0,BA15/BC15,-0.001)</f>
        <v>-0.001</v>
      </c>
      <c r="BF15" s="51">
        <f>IF(AV15&gt;0,BA15/AV15,-0.1)</f>
        <v>-0.1</v>
      </c>
      <c r="BG15" s="47" t="s">
        <v>45</v>
      </c>
      <c r="BH15" s="52">
        <f>IF(AV15&gt;0,BC15/AV15,-0.1)</f>
        <v>-0.1</v>
      </c>
      <c r="BI15" s="51">
        <f>IF(AV15&gt;0,BF15-BH15,-0.1)</f>
        <v>-0.1</v>
      </c>
    </row>
    <row r="16" spans="1:61" s="40" customFormat="1" ht="12.75">
      <c r="A16" s="27" t="s">
        <v>59</v>
      </c>
      <c r="B16" s="28" t="s">
        <v>56</v>
      </c>
      <c r="C16" s="29">
        <f>R16+AG16+AV16</f>
        <v>22</v>
      </c>
      <c r="D16" s="30">
        <f>S16+AH16+AW16</f>
        <v>11</v>
      </c>
      <c r="E16" s="29" t="s">
        <v>43</v>
      </c>
      <c r="F16" s="31">
        <f>U16+AJ16+AY16</f>
        <v>11</v>
      </c>
      <c r="G16" s="32">
        <f>IF(C16&gt;0,D16/C16,-0.001)</f>
        <v>0.5</v>
      </c>
      <c r="H16" s="33">
        <f>W16+AL16+BA16</f>
        <v>1580</v>
      </c>
      <c r="I16" s="28" t="s">
        <v>45</v>
      </c>
      <c r="J16" s="34">
        <f>Y16+AN16+BC16</f>
        <v>1659</v>
      </c>
      <c r="K16" s="35">
        <f>IF(C16&gt;0,H16-J16,-9999)</f>
        <v>-79</v>
      </c>
      <c r="L16" s="36">
        <f>IF(C16&gt;0,H16/J16,-0.001)</f>
        <v>0.9523809523809523</v>
      </c>
      <c r="M16" s="37">
        <f>IF(C16&gt;0,H16/C16,-0.1)</f>
        <v>71.81818181818181</v>
      </c>
      <c r="N16" s="28" t="s">
        <v>45</v>
      </c>
      <c r="O16" s="38">
        <f>IF(C16&gt;0,J16/C16,-0.1)</f>
        <v>75.4090909090909</v>
      </c>
      <c r="P16" s="37">
        <f>IF(C16&gt;0,M16-O16,-0.1)</f>
        <v>-3.5909090909090935</v>
      </c>
      <c r="Q16" s="39" t="s">
        <v>47</v>
      </c>
      <c r="R16" s="29">
        <f>S16+U16</f>
        <v>11</v>
      </c>
      <c r="S16" s="30">
        <v>7</v>
      </c>
      <c r="T16" s="29" t="s">
        <v>43</v>
      </c>
      <c r="U16" s="31">
        <v>4</v>
      </c>
      <c r="V16" s="32">
        <f>IF(R16&gt;0,S16/R16,-0.001)</f>
        <v>0.6363636363636364</v>
      </c>
      <c r="W16" s="33">
        <v>821</v>
      </c>
      <c r="X16" s="28" t="s">
        <v>45</v>
      </c>
      <c r="Y16" s="34">
        <v>813</v>
      </c>
      <c r="Z16" s="35">
        <f>IF(R16&gt;0,W16-Y16,-9999)</f>
        <v>8</v>
      </c>
      <c r="AA16" s="36">
        <f>IF(R16&gt;0,W16/Y16,-0.001)</f>
        <v>1.009840098400984</v>
      </c>
      <c r="AB16" s="37">
        <f>IF(R16&gt;0,W16/R16,-0.1)</f>
        <v>74.63636363636364</v>
      </c>
      <c r="AC16" s="28" t="s">
        <v>45</v>
      </c>
      <c r="AD16" s="38">
        <f>IF(R16&gt;0,Y16/R16,-0.1)</f>
        <v>73.9090909090909</v>
      </c>
      <c r="AE16" s="37">
        <f>IF(R16&gt;0,AB16-AD16,-0.1)</f>
        <v>0.7272727272727337</v>
      </c>
      <c r="AF16" s="39" t="s">
        <v>47</v>
      </c>
      <c r="AG16" s="29">
        <f>AH16+AJ16</f>
        <v>11</v>
      </c>
      <c r="AH16" s="30">
        <v>4</v>
      </c>
      <c r="AI16" s="29" t="s">
        <v>43</v>
      </c>
      <c r="AJ16" s="31">
        <v>7</v>
      </c>
      <c r="AK16" s="32">
        <f>IF(AG16&gt;0,AH16/AG16,-0.001)</f>
        <v>0.36363636363636365</v>
      </c>
      <c r="AL16" s="33">
        <v>759</v>
      </c>
      <c r="AM16" s="28" t="s">
        <v>45</v>
      </c>
      <c r="AN16" s="34">
        <v>846</v>
      </c>
      <c r="AO16" s="35">
        <f>IF(AG16&gt;0,AL16-AN16,-9999)</f>
        <v>-87</v>
      </c>
      <c r="AP16" s="36">
        <f>IF(AG16&gt;0,AL16/AN16,-0.001)</f>
        <v>0.8971631205673759</v>
      </c>
      <c r="AQ16" s="37">
        <f>IF(AG16&gt;0,AL16/AG16,-0.1)</f>
        <v>69</v>
      </c>
      <c r="AR16" s="28" t="s">
        <v>45</v>
      </c>
      <c r="AS16" s="38">
        <f>IF(AG16&gt;0,AN16/AG16,-0.1)</f>
        <v>76.9090909090909</v>
      </c>
      <c r="AT16" s="37">
        <f>IF(AG16&gt;0,AQ16-AS16,-0.1)</f>
        <v>-7.9090909090909065</v>
      </c>
      <c r="AU16" s="39" t="s">
        <v>47</v>
      </c>
      <c r="AV16" s="29">
        <f>AW16+AY16</f>
        <v>0</v>
      </c>
      <c r="AW16" s="30" t="s">
        <v>50</v>
      </c>
      <c r="AX16" s="29" t="s">
        <v>43</v>
      </c>
      <c r="AY16" s="31" t="s">
        <v>50</v>
      </c>
      <c r="AZ16" s="32">
        <f>IF(AV16&gt;0,AW16/AV16,-0.001)</f>
        <v>-0.001</v>
      </c>
      <c r="BA16" s="33">
        <v>0</v>
      </c>
      <c r="BB16" s="28" t="s">
        <v>45</v>
      </c>
      <c r="BC16" s="34">
        <v>0</v>
      </c>
      <c r="BD16" s="35">
        <f>IF(AV16&gt;0,BA16-BC16,-9999)</f>
        <v>-9999</v>
      </c>
      <c r="BE16" s="36">
        <f>IF(AV16&gt;0,BA16/BC16,-0.001)</f>
        <v>-0.001</v>
      </c>
      <c r="BF16" s="37">
        <f>IF(AV16&gt;0,BA16/AV16,-0.1)</f>
        <v>-0.1</v>
      </c>
      <c r="BG16" s="28" t="s">
        <v>45</v>
      </c>
      <c r="BH16" s="38">
        <f>IF(AV16&gt;0,BC16/AV16,-0.1)</f>
        <v>-0.1</v>
      </c>
      <c r="BI16" s="37">
        <f>IF(AV16&gt;0,BF16-BH16,-0.1)</f>
        <v>-0.1</v>
      </c>
    </row>
    <row r="17" spans="1:61" s="40" customFormat="1" ht="12.75">
      <c r="A17" s="40" t="s">
        <v>60</v>
      </c>
      <c r="B17" s="41" t="s">
        <v>56</v>
      </c>
      <c r="C17" s="42">
        <f>R17+AG17+AV17</f>
        <v>20</v>
      </c>
      <c r="D17" s="43">
        <f>S17+AH17+AW17</f>
        <v>14</v>
      </c>
      <c r="E17" s="42" t="s">
        <v>43</v>
      </c>
      <c r="F17" s="44">
        <f>U17+AJ17+AY17</f>
        <v>6</v>
      </c>
      <c r="G17" s="45">
        <f>IF(C17&gt;0,D17/C17,-0.001)</f>
        <v>0.7</v>
      </c>
      <c r="H17" s="46">
        <f>W17+AL17+BA17</f>
        <v>1548</v>
      </c>
      <c r="I17" s="47" t="s">
        <v>45</v>
      </c>
      <c r="J17" s="48">
        <f>Y17+AN17+BC17</f>
        <v>1381</v>
      </c>
      <c r="K17" s="49">
        <f>IF(C17&gt;0,H17-J17,-9999)</f>
        <v>167</v>
      </c>
      <c r="L17" s="50">
        <f>IF(C17&gt;0,H17/J17,-0.001)</f>
        <v>1.120926864590876</v>
      </c>
      <c r="M17" s="51">
        <f>IF(C17&gt;0,H17/C17,-0.1)</f>
        <v>77.4</v>
      </c>
      <c r="N17" s="47" t="s">
        <v>45</v>
      </c>
      <c r="O17" s="52">
        <f>IF(C17&gt;0,J17/C17,-0.1)</f>
        <v>69.05</v>
      </c>
      <c r="P17" s="51">
        <f>IF(C17&gt;0,M17-O17,-0.1)</f>
        <v>8.350000000000009</v>
      </c>
      <c r="Q17" s="39" t="s">
        <v>47</v>
      </c>
      <c r="R17" s="42">
        <f>S17+U17</f>
        <v>10</v>
      </c>
      <c r="S17" s="43">
        <v>7</v>
      </c>
      <c r="T17" s="42" t="s">
        <v>43</v>
      </c>
      <c r="U17" s="44">
        <v>3</v>
      </c>
      <c r="V17" s="45">
        <f>IF(R17&gt;0,S17/R17,-0.001)</f>
        <v>0.7</v>
      </c>
      <c r="W17" s="46">
        <v>832</v>
      </c>
      <c r="X17" s="47" t="s">
        <v>45</v>
      </c>
      <c r="Y17" s="48">
        <v>701</v>
      </c>
      <c r="Z17" s="49">
        <f>IF(R17&gt;0,W17-Y17,-9999)</f>
        <v>131</v>
      </c>
      <c r="AA17" s="50">
        <f>IF(R17&gt;0,W17/Y17,-0.001)</f>
        <v>1.1868758915834523</v>
      </c>
      <c r="AB17" s="51">
        <f>IF(R17&gt;0,W17/R17,-0.1)</f>
        <v>83.2</v>
      </c>
      <c r="AC17" s="47" t="s">
        <v>45</v>
      </c>
      <c r="AD17" s="52">
        <f>IF(R17&gt;0,Y17/R17,-0.1)</f>
        <v>70.1</v>
      </c>
      <c r="AE17" s="51">
        <f>IF(R17&gt;0,AB17-AD17,-0.1)</f>
        <v>13.100000000000009</v>
      </c>
      <c r="AF17" s="39" t="s">
        <v>47</v>
      </c>
      <c r="AG17" s="42">
        <f>AH17+AJ17</f>
        <v>10</v>
      </c>
      <c r="AH17" s="43">
        <v>7</v>
      </c>
      <c r="AI17" s="42" t="s">
        <v>43</v>
      </c>
      <c r="AJ17" s="44">
        <v>3</v>
      </c>
      <c r="AK17" s="45">
        <f>IF(AG17&gt;0,AH17/AG17,-0.001)</f>
        <v>0.7</v>
      </c>
      <c r="AL17" s="46">
        <v>716</v>
      </c>
      <c r="AM17" s="47" t="s">
        <v>45</v>
      </c>
      <c r="AN17" s="48">
        <v>680</v>
      </c>
      <c r="AO17" s="49">
        <f>IF(AG17&gt;0,AL17-AN17,-9999)</f>
        <v>36</v>
      </c>
      <c r="AP17" s="50">
        <f>IF(AG17&gt;0,AL17/AN17,-0.001)</f>
        <v>1.0529411764705883</v>
      </c>
      <c r="AQ17" s="51">
        <f>IF(AG17&gt;0,AL17/AG17,-0.1)</f>
        <v>71.6</v>
      </c>
      <c r="AR17" s="47" t="s">
        <v>45</v>
      </c>
      <c r="AS17" s="52">
        <f>IF(AG17&gt;0,AN17/AG17,-0.1)</f>
        <v>68</v>
      </c>
      <c r="AT17" s="51">
        <f>IF(AG17&gt;0,AQ17-AS17,-0.1)</f>
        <v>3.5999999999999943</v>
      </c>
      <c r="AU17" s="39" t="s">
        <v>47</v>
      </c>
      <c r="AV17" s="42">
        <f>AW17+AY17</f>
        <v>0</v>
      </c>
      <c r="AW17" s="43" t="s">
        <v>50</v>
      </c>
      <c r="AX17" s="42" t="s">
        <v>43</v>
      </c>
      <c r="AY17" s="44" t="s">
        <v>50</v>
      </c>
      <c r="AZ17" s="45">
        <f>IF(AV17&gt;0,AW17/AV17,-0.001)</f>
        <v>-0.001</v>
      </c>
      <c r="BA17" s="46">
        <v>0</v>
      </c>
      <c r="BB17" s="47" t="s">
        <v>45</v>
      </c>
      <c r="BC17" s="48">
        <v>0</v>
      </c>
      <c r="BD17" s="49">
        <f>IF(AV17&gt;0,BA17-BC17,-9999)</f>
        <v>-9999</v>
      </c>
      <c r="BE17" s="50">
        <f>IF(AV17&gt;0,BA17/BC17,-0.001)</f>
        <v>-0.001</v>
      </c>
      <c r="BF17" s="51">
        <f>IF(AV17&gt;0,BA17/AV17,-0.1)</f>
        <v>-0.1</v>
      </c>
      <c r="BG17" s="47" t="s">
        <v>45</v>
      </c>
      <c r="BH17" s="52">
        <f>IF(AV17&gt;0,BC17/AV17,-0.1)</f>
        <v>-0.1</v>
      </c>
      <c r="BI17" s="51">
        <f>IF(AV17&gt;0,BF17-BH17,-0.1)</f>
        <v>-0.1</v>
      </c>
    </row>
    <row r="18" spans="1:61" s="40" customFormat="1" ht="12.75">
      <c r="A18" s="27" t="s">
        <v>61</v>
      </c>
      <c r="B18" s="28" t="s">
        <v>56</v>
      </c>
      <c r="C18" s="29">
        <f>R18+AG18+AV18</f>
        <v>20</v>
      </c>
      <c r="D18" s="30">
        <f>S18+AH18+AW18</f>
        <v>14</v>
      </c>
      <c r="E18" s="29" t="s">
        <v>43</v>
      </c>
      <c r="F18" s="31">
        <f>U18+AJ18+AY18</f>
        <v>6</v>
      </c>
      <c r="G18" s="32">
        <f>IF(C18&gt;0,D18/C18,-0.001)</f>
        <v>0.7</v>
      </c>
      <c r="H18" s="33">
        <f>W18+AL18+BA18</f>
        <v>1649</v>
      </c>
      <c r="I18" s="28" t="s">
        <v>45</v>
      </c>
      <c r="J18" s="34">
        <f>Y18+AN18+BC18</f>
        <v>1497</v>
      </c>
      <c r="K18" s="35">
        <f>IF(C18&gt;0,H18-J18,-9999)</f>
        <v>152</v>
      </c>
      <c r="L18" s="36">
        <f>IF(C18&gt;0,H18/J18,-0.001)</f>
        <v>1.1015364061456245</v>
      </c>
      <c r="M18" s="37">
        <f>IF(C18&gt;0,H18/C18,-0.1)</f>
        <v>82.45</v>
      </c>
      <c r="N18" s="28" t="s">
        <v>45</v>
      </c>
      <c r="O18" s="38">
        <f>IF(C18&gt;0,J18/C18,-0.1)</f>
        <v>74.85</v>
      </c>
      <c r="P18" s="37">
        <f>IF(C18&gt;0,M18-O18,-0.1)</f>
        <v>7.6000000000000085</v>
      </c>
      <c r="Q18" s="39" t="s">
        <v>47</v>
      </c>
      <c r="R18" s="29">
        <f>S18+U18</f>
        <v>10</v>
      </c>
      <c r="S18" s="30">
        <v>9</v>
      </c>
      <c r="T18" s="29" t="s">
        <v>43</v>
      </c>
      <c r="U18" s="31">
        <v>1</v>
      </c>
      <c r="V18" s="32">
        <f>IF(R18&gt;0,S18/R18,-0.001)</f>
        <v>0.9</v>
      </c>
      <c r="W18" s="33">
        <v>876</v>
      </c>
      <c r="X18" s="28" t="s">
        <v>45</v>
      </c>
      <c r="Y18" s="34">
        <v>761</v>
      </c>
      <c r="Z18" s="35">
        <f>IF(R18&gt;0,W18-Y18,-9999)</f>
        <v>115</v>
      </c>
      <c r="AA18" s="36">
        <f>IF(R18&gt;0,W18/Y18,-0.001)</f>
        <v>1.1511169513797634</v>
      </c>
      <c r="AB18" s="37">
        <f>IF(R18&gt;0,W18/R18,-0.1)</f>
        <v>87.6</v>
      </c>
      <c r="AC18" s="28" t="s">
        <v>45</v>
      </c>
      <c r="AD18" s="38">
        <f>IF(R18&gt;0,Y18/R18,-0.1)</f>
        <v>76.1</v>
      </c>
      <c r="AE18" s="37">
        <f>IF(R18&gt;0,AB18-AD18,-0.1)</f>
        <v>11.5</v>
      </c>
      <c r="AF18" s="39" t="s">
        <v>47</v>
      </c>
      <c r="AG18" s="29">
        <f>AH18+AJ18</f>
        <v>10</v>
      </c>
      <c r="AH18" s="30">
        <v>5</v>
      </c>
      <c r="AI18" s="29" t="s">
        <v>43</v>
      </c>
      <c r="AJ18" s="31">
        <v>5</v>
      </c>
      <c r="AK18" s="32">
        <f>IF(AG18&gt;0,AH18/AG18,-0.001)</f>
        <v>0.5</v>
      </c>
      <c r="AL18" s="33">
        <v>773</v>
      </c>
      <c r="AM18" s="28" t="s">
        <v>45</v>
      </c>
      <c r="AN18" s="34">
        <v>736</v>
      </c>
      <c r="AO18" s="35">
        <f>IF(AG18&gt;0,AL18-AN18,-9999)</f>
        <v>37</v>
      </c>
      <c r="AP18" s="36">
        <f>IF(AG18&gt;0,AL18/AN18,-0.001)</f>
        <v>1.0502717391304348</v>
      </c>
      <c r="AQ18" s="37">
        <f>IF(AG18&gt;0,AL18/AG18,-0.1)</f>
        <v>77.3</v>
      </c>
      <c r="AR18" s="28" t="s">
        <v>45</v>
      </c>
      <c r="AS18" s="38">
        <f>IF(AG18&gt;0,AN18/AG18,-0.1)</f>
        <v>73.6</v>
      </c>
      <c r="AT18" s="37">
        <f>IF(AG18&gt;0,AQ18-AS18,-0.1)</f>
        <v>3.700000000000003</v>
      </c>
      <c r="AU18" s="39" t="s">
        <v>47</v>
      </c>
      <c r="AV18" s="29">
        <f>AW18+AY18</f>
        <v>0</v>
      </c>
      <c r="AW18" s="30" t="s">
        <v>50</v>
      </c>
      <c r="AX18" s="29" t="s">
        <v>43</v>
      </c>
      <c r="AY18" s="31" t="s">
        <v>50</v>
      </c>
      <c r="AZ18" s="32">
        <f>IF(AV18&gt;0,AW18/AV18,-0.001)</f>
        <v>-0.001</v>
      </c>
      <c r="BA18" s="33">
        <v>0</v>
      </c>
      <c r="BB18" s="28" t="s">
        <v>45</v>
      </c>
      <c r="BC18" s="34">
        <v>0</v>
      </c>
      <c r="BD18" s="35">
        <f>IF(AV18&gt;0,BA18-BC18,-9999)</f>
        <v>-9999</v>
      </c>
      <c r="BE18" s="36">
        <f>IF(AV18&gt;0,BA18/BC18,-0.001)</f>
        <v>-0.001</v>
      </c>
      <c r="BF18" s="37">
        <f>IF(AV18&gt;0,BA18/AV18,-0.1)</f>
        <v>-0.1</v>
      </c>
      <c r="BG18" s="28" t="s">
        <v>45</v>
      </c>
      <c r="BH18" s="38">
        <f>IF(AV18&gt;0,BC18/AV18,-0.1)</f>
        <v>-0.1</v>
      </c>
      <c r="BI18" s="37">
        <f>IF(AV18&gt;0,BF18-BH18,-0.1)</f>
        <v>-0.1</v>
      </c>
    </row>
    <row r="19" spans="1:61" s="40" customFormat="1" ht="12.75">
      <c r="A19" s="40" t="s">
        <v>62</v>
      </c>
      <c r="B19" s="41" t="s">
        <v>56</v>
      </c>
      <c r="C19" s="42">
        <f>R19+AG19+AV19</f>
        <v>22</v>
      </c>
      <c r="D19" s="43">
        <f>S19+AH19+AW19</f>
        <v>9</v>
      </c>
      <c r="E19" s="42" t="s">
        <v>43</v>
      </c>
      <c r="F19" s="44">
        <f>U19+AJ19+AY19</f>
        <v>13</v>
      </c>
      <c r="G19" s="45">
        <f>IF(C19&gt;0,D19/C19,-0.001)</f>
        <v>0.4090909090909091</v>
      </c>
      <c r="H19" s="46">
        <f>W19+AL19+BA19</f>
        <v>1478</v>
      </c>
      <c r="I19" s="47" t="s">
        <v>45</v>
      </c>
      <c r="J19" s="48">
        <f>Y19+AN19+BC19</f>
        <v>1591</v>
      </c>
      <c r="K19" s="49">
        <f>IF(C19&gt;0,H19-J19,-9999)</f>
        <v>-113</v>
      </c>
      <c r="L19" s="50">
        <f>IF(C19&gt;0,H19/J19,-0.001)</f>
        <v>0.928975487115022</v>
      </c>
      <c r="M19" s="51">
        <f>IF(C19&gt;0,H19/C19,-0.1)</f>
        <v>67.18181818181819</v>
      </c>
      <c r="N19" s="47" t="s">
        <v>45</v>
      </c>
      <c r="O19" s="52">
        <f>IF(C19&gt;0,J19/C19,-0.1)</f>
        <v>72.31818181818181</v>
      </c>
      <c r="P19" s="51">
        <f>IF(C19&gt;0,M19-O19,-0.1)</f>
        <v>-5.136363636363626</v>
      </c>
      <c r="Q19" s="39" t="s">
        <v>47</v>
      </c>
      <c r="R19" s="42">
        <f>S19+U19</f>
        <v>11</v>
      </c>
      <c r="S19" s="43">
        <v>7</v>
      </c>
      <c r="T19" s="42" t="s">
        <v>43</v>
      </c>
      <c r="U19" s="44">
        <v>4</v>
      </c>
      <c r="V19" s="45">
        <f>IF(R19&gt;0,S19/R19,-0.001)</f>
        <v>0.6363636363636364</v>
      </c>
      <c r="W19" s="46">
        <v>763</v>
      </c>
      <c r="X19" s="47" t="s">
        <v>45</v>
      </c>
      <c r="Y19" s="48">
        <v>745</v>
      </c>
      <c r="Z19" s="49">
        <f>IF(R19&gt;0,W19-Y19,-9999)</f>
        <v>18</v>
      </c>
      <c r="AA19" s="50">
        <f>IF(R19&gt;0,W19/Y19,-0.001)</f>
        <v>1.0241610738255034</v>
      </c>
      <c r="AB19" s="51">
        <f>IF(R19&gt;0,W19/R19,-0.1)</f>
        <v>69.36363636363636</v>
      </c>
      <c r="AC19" s="47" t="s">
        <v>45</v>
      </c>
      <c r="AD19" s="52">
        <f>IF(R19&gt;0,Y19/R19,-0.1)</f>
        <v>67.72727272727273</v>
      </c>
      <c r="AE19" s="51">
        <f>IF(R19&gt;0,AB19-AD19,-0.1)</f>
        <v>1.636363636363626</v>
      </c>
      <c r="AF19" s="39" t="s">
        <v>47</v>
      </c>
      <c r="AG19" s="42">
        <f>AH19+AJ19</f>
        <v>11</v>
      </c>
      <c r="AH19" s="43">
        <v>2</v>
      </c>
      <c r="AI19" s="42" t="s">
        <v>43</v>
      </c>
      <c r="AJ19" s="44">
        <v>9</v>
      </c>
      <c r="AK19" s="45">
        <f>IF(AG19&gt;0,AH19/AG19,-0.001)</f>
        <v>0.18181818181818182</v>
      </c>
      <c r="AL19" s="46">
        <v>715</v>
      </c>
      <c r="AM19" s="47" t="s">
        <v>45</v>
      </c>
      <c r="AN19" s="48">
        <v>846</v>
      </c>
      <c r="AO19" s="49">
        <f>IF(AG19&gt;0,AL19-AN19,-9999)</f>
        <v>-131</v>
      </c>
      <c r="AP19" s="50">
        <f>IF(AG19&gt;0,AL19/AN19,-0.001)</f>
        <v>0.8451536643026005</v>
      </c>
      <c r="AQ19" s="51">
        <f>IF(AG19&gt;0,AL19/AG19,-0.1)</f>
        <v>65</v>
      </c>
      <c r="AR19" s="47" t="s">
        <v>45</v>
      </c>
      <c r="AS19" s="52">
        <f>IF(AG19&gt;0,AN19/AG19,-0.1)</f>
        <v>76.9090909090909</v>
      </c>
      <c r="AT19" s="51">
        <f>IF(AG19&gt;0,AQ19-AS19,-0.1)</f>
        <v>-11.909090909090907</v>
      </c>
      <c r="AU19" s="39" t="s">
        <v>47</v>
      </c>
      <c r="AV19" s="42">
        <f>AW19+AY19</f>
        <v>0</v>
      </c>
      <c r="AW19" s="43" t="s">
        <v>50</v>
      </c>
      <c r="AX19" s="42" t="s">
        <v>43</v>
      </c>
      <c r="AY19" s="44" t="s">
        <v>50</v>
      </c>
      <c r="AZ19" s="45">
        <f>IF(AV19&gt;0,AW19/AV19,-0.001)</f>
        <v>-0.001</v>
      </c>
      <c r="BA19" s="46">
        <v>0</v>
      </c>
      <c r="BB19" s="47" t="s">
        <v>45</v>
      </c>
      <c r="BC19" s="48">
        <v>0</v>
      </c>
      <c r="BD19" s="49">
        <f>IF(AV19&gt;0,BA19-BC19,-9999)</f>
        <v>-9999</v>
      </c>
      <c r="BE19" s="50">
        <f>IF(AV19&gt;0,BA19/BC19,-0.001)</f>
        <v>-0.001</v>
      </c>
      <c r="BF19" s="51">
        <f>IF(AV19&gt;0,BA19/AV19,-0.1)</f>
        <v>-0.1</v>
      </c>
      <c r="BG19" s="47" t="s">
        <v>45</v>
      </c>
      <c r="BH19" s="52">
        <f>IF(AV19&gt;0,BC19/AV19,-0.1)</f>
        <v>-0.1</v>
      </c>
      <c r="BI19" s="51">
        <f>IF(AV19&gt;0,BF19-BH19,-0.1)</f>
        <v>-0.1</v>
      </c>
    </row>
    <row r="20" spans="1:61" s="40" customFormat="1" ht="12.75">
      <c r="A20" s="27" t="s">
        <v>63</v>
      </c>
      <c r="B20" s="28" t="s">
        <v>56</v>
      </c>
      <c r="C20" s="29">
        <f>R20+AG20+AV20</f>
        <v>22</v>
      </c>
      <c r="D20" s="30">
        <f>S20+AH20+AW20</f>
        <v>15</v>
      </c>
      <c r="E20" s="29" t="s">
        <v>43</v>
      </c>
      <c r="F20" s="31">
        <f>U20+AJ20+AY20</f>
        <v>7</v>
      </c>
      <c r="G20" s="32">
        <f>IF(C20&gt;0,D20/C20,-0.001)</f>
        <v>0.6818181818181818</v>
      </c>
      <c r="H20" s="33">
        <f>W20+AL20+BA20</f>
        <v>1764</v>
      </c>
      <c r="I20" s="28" t="s">
        <v>45</v>
      </c>
      <c r="J20" s="34">
        <f>Y20+AN20+BC20</f>
        <v>1637</v>
      </c>
      <c r="K20" s="35">
        <f>IF(C20&gt;0,H20-J20,-9999)</f>
        <v>127</v>
      </c>
      <c r="L20" s="36">
        <f>IF(C20&gt;0,H20/J20,-0.001)</f>
        <v>1.0775809407452657</v>
      </c>
      <c r="M20" s="37">
        <f>IF(C20&gt;0,H20/C20,-0.1)</f>
        <v>80.18181818181819</v>
      </c>
      <c r="N20" s="28" t="s">
        <v>45</v>
      </c>
      <c r="O20" s="38">
        <f>IF(C20&gt;0,J20/C20,-0.1)</f>
        <v>74.4090909090909</v>
      </c>
      <c r="P20" s="37">
        <f>IF(C20&gt;0,M20-O20,-0.1)</f>
        <v>5.7727272727272805</v>
      </c>
      <c r="Q20" s="39" t="s">
        <v>47</v>
      </c>
      <c r="R20" s="29">
        <f>S20+U20</f>
        <v>10</v>
      </c>
      <c r="S20" s="30">
        <v>9</v>
      </c>
      <c r="T20" s="29" t="s">
        <v>43</v>
      </c>
      <c r="U20" s="31">
        <v>1</v>
      </c>
      <c r="V20" s="32">
        <f>IF(R20&gt;0,S20/R20,-0.001)</f>
        <v>0.9</v>
      </c>
      <c r="W20" s="33">
        <v>862</v>
      </c>
      <c r="X20" s="28" t="s">
        <v>45</v>
      </c>
      <c r="Y20" s="34">
        <v>759</v>
      </c>
      <c r="Z20" s="35">
        <f>IF(R20&gt;0,W20-Y20,-9999)</f>
        <v>103</v>
      </c>
      <c r="AA20" s="36">
        <f>IF(R20&gt;0,W20/Y20,-0.001)</f>
        <v>1.1357048748353096</v>
      </c>
      <c r="AB20" s="37">
        <f>IF(R20&gt;0,W20/R20,-0.1)</f>
        <v>86.2</v>
      </c>
      <c r="AC20" s="28" t="s">
        <v>45</v>
      </c>
      <c r="AD20" s="38">
        <f>IF(R20&gt;0,Y20/R20,-0.1)</f>
        <v>75.9</v>
      </c>
      <c r="AE20" s="37">
        <f>IF(R20&gt;0,AB20-AD20,-0.1)</f>
        <v>10.299999999999997</v>
      </c>
      <c r="AF20" s="39" t="s">
        <v>47</v>
      </c>
      <c r="AG20" s="29">
        <f>AH20+AJ20</f>
        <v>11</v>
      </c>
      <c r="AH20" s="30">
        <v>6</v>
      </c>
      <c r="AI20" s="29" t="s">
        <v>43</v>
      </c>
      <c r="AJ20" s="31">
        <v>5</v>
      </c>
      <c r="AK20" s="32">
        <f>IF(AG20&gt;0,AH20/AG20,-0.001)</f>
        <v>0.5454545454545454</v>
      </c>
      <c r="AL20" s="33">
        <v>830</v>
      </c>
      <c r="AM20" s="28" t="s">
        <v>45</v>
      </c>
      <c r="AN20" s="34">
        <v>801</v>
      </c>
      <c r="AO20" s="35">
        <f>IF(AG20&gt;0,AL20-AN20,-9999)</f>
        <v>29</v>
      </c>
      <c r="AP20" s="36">
        <f>IF(AG20&gt;0,AL20/AN20,-0.001)</f>
        <v>1.0362047440699127</v>
      </c>
      <c r="AQ20" s="37">
        <f>IF(AG20&gt;0,AL20/AG20,-0.1)</f>
        <v>75.45454545454545</v>
      </c>
      <c r="AR20" s="28" t="s">
        <v>45</v>
      </c>
      <c r="AS20" s="38">
        <f>IF(AG20&gt;0,AN20/AG20,-0.1)</f>
        <v>72.81818181818181</v>
      </c>
      <c r="AT20" s="37">
        <f>IF(AG20&gt;0,AQ20-AS20,-0.1)</f>
        <v>2.6363636363636402</v>
      </c>
      <c r="AU20" s="39" t="s">
        <v>47</v>
      </c>
      <c r="AV20" s="29">
        <f>AW20+AY20</f>
        <v>1</v>
      </c>
      <c r="AW20" s="30" t="s">
        <v>50</v>
      </c>
      <c r="AX20" s="29" t="s">
        <v>43</v>
      </c>
      <c r="AY20" s="31">
        <v>1</v>
      </c>
      <c r="AZ20" s="32">
        <f>IF(AV20&gt;0,AW20/AV20,-0.001)</f>
        <v>0</v>
      </c>
      <c r="BA20" s="33">
        <v>72</v>
      </c>
      <c r="BB20" s="28" t="s">
        <v>45</v>
      </c>
      <c r="BC20" s="34">
        <v>77</v>
      </c>
      <c r="BD20" s="35">
        <f>IF(AV20&gt;0,BA20-BC20,-9999)</f>
        <v>-5</v>
      </c>
      <c r="BE20" s="36">
        <f>IF(AV20&gt;0,BA20/BC20,-0.001)</f>
        <v>0.935064935064935</v>
      </c>
      <c r="BF20" s="37">
        <f>IF(AV20&gt;0,BA20/AV20,-0.1)</f>
        <v>72</v>
      </c>
      <c r="BG20" s="28" t="s">
        <v>45</v>
      </c>
      <c r="BH20" s="38">
        <f>IF(AV20&gt;0,BC20/AV20,-0.1)</f>
        <v>77</v>
      </c>
      <c r="BI20" s="37">
        <f>IF(AV20&gt;0,BF20-BH20,-0.1)</f>
        <v>-5</v>
      </c>
    </row>
    <row r="21" spans="1:61" s="40" customFormat="1" ht="12.75">
      <c r="A21" s="40" t="s">
        <v>64</v>
      </c>
      <c r="B21" s="41" t="s">
        <v>56</v>
      </c>
      <c r="C21" s="42">
        <f>R21+AG21+AV21</f>
        <v>22</v>
      </c>
      <c r="D21" s="43">
        <f>S21+AH21+AW21</f>
        <v>14</v>
      </c>
      <c r="E21" s="42" t="s">
        <v>43</v>
      </c>
      <c r="F21" s="44">
        <f>U21+AJ21+AY21</f>
        <v>8</v>
      </c>
      <c r="G21" s="45">
        <f>IF(C21&gt;0,D21/C21,-0.001)</f>
        <v>0.6363636363636364</v>
      </c>
      <c r="H21" s="46">
        <f>W21+AL21+BA21</f>
        <v>1768</v>
      </c>
      <c r="I21" s="47" t="s">
        <v>45</v>
      </c>
      <c r="J21" s="48">
        <f>Y21+AN21+BC21</f>
        <v>1655</v>
      </c>
      <c r="K21" s="49">
        <f>IF(C21&gt;0,H21-J21,-9999)</f>
        <v>113</v>
      </c>
      <c r="L21" s="50">
        <f>IF(C21&gt;0,H21/J21,-0.001)</f>
        <v>1.0682779456193354</v>
      </c>
      <c r="M21" s="51">
        <f>IF(C21&gt;0,H21/C21,-0.1)</f>
        <v>80.36363636363636</v>
      </c>
      <c r="N21" s="47" t="s">
        <v>45</v>
      </c>
      <c r="O21" s="52">
        <f>IF(C21&gt;0,J21/C21,-0.1)</f>
        <v>75.22727272727273</v>
      </c>
      <c r="P21" s="51">
        <f>IF(C21&gt;0,M21-O21,-0.1)</f>
        <v>5.136363636363626</v>
      </c>
      <c r="Q21" s="39" t="s">
        <v>47</v>
      </c>
      <c r="R21" s="42">
        <f>S21+U21</f>
        <v>11</v>
      </c>
      <c r="S21" s="43">
        <v>7</v>
      </c>
      <c r="T21" s="42" t="s">
        <v>43</v>
      </c>
      <c r="U21" s="44">
        <v>4</v>
      </c>
      <c r="V21" s="45">
        <f>IF(R21&gt;0,S21/R21,-0.001)</f>
        <v>0.6363636363636364</v>
      </c>
      <c r="W21" s="46">
        <v>937</v>
      </c>
      <c r="X21" s="47" t="s">
        <v>45</v>
      </c>
      <c r="Y21" s="48">
        <v>855</v>
      </c>
      <c r="Z21" s="49">
        <f>IF(R21&gt;0,W21-Y21,-9999)</f>
        <v>82</v>
      </c>
      <c r="AA21" s="50">
        <f>IF(R21&gt;0,W21/Y21,-0.001)</f>
        <v>1.095906432748538</v>
      </c>
      <c r="AB21" s="51">
        <f>IF(R21&gt;0,W21/R21,-0.1)</f>
        <v>85.18181818181819</v>
      </c>
      <c r="AC21" s="47" t="s">
        <v>45</v>
      </c>
      <c r="AD21" s="52">
        <f>IF(R21&gt;0,Y21/R21,-0.1)</f>
        <v>77.72727272727273</v>
      </c>
      <c r="AE21" s="51">
        <f>IF(R21&gt;0,AB21-AD21,-0.1)</f>
        <v>7.454545454545453</v>
      </c>
      <c r="AF21" s="39" t="s">
        <v>47</v>
      </c>
      <c r="AG21" s="42">
        <f>AH21+AJ21</f>
        <v>10</v>
      </c>
      <c r="AH21" s="43">
        <v>7</v>
      </c>
      <c r="AI21" s="42" t="s">
        <v>43</v>
      </c>
      <c r="AJ21" s="44">
        <v>3</v>
      </c>
      <c r="AK21" s="45">
        <f>IF(AG21&gt;0,AH21/AG21,-0.001)</f>
        <v>0.7</v>
      </c>
      <c r="AL21" s="46">
        <v>760</v>
      </c>
      <c r="AM21" s="47" t="s">
        <v>45</v>
      </c>
      <c r="AN21" s="48">
        <v>727</v>
      </c>
      <c r="AO21" s="49">
        <f>IF(AG21&gt;0,AL21-AN21,-9999)</f>
        <v>33</v>
      </c>
      <c r="AP21" s="50">
        <f>IF(AG21&gt;0,AL21/AN21,-0.001)</f>
        <v>1.045392022008253</v>
      </c>
      <c r="AQ21" s="51">
        <f>IF(AG21&gt;0,AL21/AG21,-0.1)</f>
        <v>76</v>
      </c>
      <c r="AR21" s="47" t="s">
        <v>45</v>
      </c>
      <c r="AS21" s="52">
        <f>IF(AG21&gt;0,AN21/AG21,-0.1)</f>
        <v>72.7</v>
      </c>
      <c r="AT21" s="51">
        <f>IF(AG21&gt;0,AQ21-AS21,-0.1)</f>
        <v>3.299999999999997</v>
      </c>
      <c r="AU21" s="39" t="s">
        <v>47</v>
      </c>
      <c r="AV21" s="42">
        <f>AW21+AY21</f>
        <v>1</v>
      </c>
      <c r="AW21" s="43" t="s">
        <v>50</v>
      </c>
      <c r="AX21" s="42" t="s">
        <v>43</v>
      </c>
      <c r="AY21" s="44">
        <v>1</v>
      </c>
      <c r="AZ21" s="45">
        <f>IF(AV21&gt;0,AW21/AV21,-0.001)</f>
        <v>0</v>
      </c>
      <c r="BA21" s="46">
        <v>71</v>
      </c>
      <c r="BB21" s="47" t="s">
        <v>45</v>
      </c>
      <c r="BC21" s="48">
        <v>73</v>
      </c>
      <c r="BD21" s="49">
        <f>IF(AV21&gt;0,BA21-BC21,-9999)</f>
        <v>-2</v>
      </c>
      <c r="BE21" s="50">
        <f>IF(AV21&gt;0,BA21/BC21,-0.001)</f>
        <v>0.9726027397260274</v>
      </c>
      <c r="BF21" s="51">
        <f>IF(AV21&gt;0,BA21/AV21,-0.1)</f>
        <v>71</v>
      </c>
      <c r="BG21" s="47" t="s">
        <v>45</v>
      </c>
      <c r="BH21" s="52">
        <f>IF(AV21&gt;0,BC21/AV21,-0.1)</f>
        <v>73</v>
      </c>
      <c r="BI21" s="51">
        <f>IF(AV21&gt;0,BF21-BH21,-0.1)</f>
        <v>-2</v>
      </c>
    </row>
    <row r="22" spans="1:61" s="40" customFormat="1" ht="12.75">
      <c r="A22" s="27" t="s">
        <v>65</v>
      </c>
      <c r="B22" s="28" t="s">
        <v>56</v>
      </c>
      <c r="C22" s="29">
        <f>R22+AG22+AV22</f>
        <v>22</v>
      </c>
      <c r="D22" s="30">
        <f>S22+AH22+AW22</f>
        <v>10</v>
      </c>
      <c r="E22" s="29" t="s">
        <v>43</v>
      </c>
      <c r="F22" s="31">
        <f>U22+AJ22+AY22</f>
        <v>12</v>
      </c>
      <c r="G22" s="32">
        <f>IF(C22&gt;0,D22/C22,-0.001)</f>
        <v>0.45454545454545453</v>
      </c>
      <c r="H22" s="33">
        <f>W22+AL22+BA22</f>
        <v>1724</v>
      </c>
      <c r="I22" s="28" t="s">
        <v>45</v>
      </c>
      <c r="J22" s="34">
        <f>Y22+AN22+BC22</f>
        <v>1760</v>
      </c>
      <c r="K22" s="35">
        <f>IF(C22&gt;0,H22-J22,-9999)</f>
        <v>-36</v>
      </c>
      <c r="L22" s="36">
        <f>IF(C22&gt;0,H22/J22,-0.001)</f>
        <v>0.9795454545454545</v>
      </c>
      <c r="M22" s="37">
        <f>IF(C22&gt;0,H22/C22,-0.1)</f>
        <v>78.36363636363636</v>
      </c>
      <c r="N22" s="28" t="s">
        <v>45</v>
      </c>
      <c r="O22" s="38">
        <f>IF(C22&gt;0,J22/C22,-0.1)</f>
        <v>80</v>
      </c>
      <c r="P22" s="37">
        <f>IF(C22&gt;0,M22-O22,-0.1)</f>
        <v>-1.6363636363636402</v>
      </c>
      <c r="Q22" s="39" t="s">
        <v>47</v>
      </c>
      <c r="R22" s="29">
        <f>S22+U22</f>
        <v>11</v>
      </c>
      <c r="S22" s="30">
        <v>5</v>
      </c>
      <c r="T22" s="29" t="s">
        <v>43</v>
      </c>
      <c r="U22" s="31">
        <v>6</v>
      </c>
      <c r="V22" s="32">
        <f>IF(R22&gt;0,S22/R22,-0.001)</f>
        <v>0.45454545454545453</v>
      </c>
      <c r="W22" s="33">
        <v>916</v>
      </c>
      <c r="X22" s="28" t="s">
        <v>45</v>
      </c>
      <c r="Y22" s="34">
        <v>901</v>
      </c>
      <c r="Z22" s="35">
        <f>IF(R22&gt;0,W22-Y22,-9999)</f>
        <v>15</v>
      </c>
      <c r="AA22" s="36">
        <f>IF(R22&gt;0,W22/Y22,-0.001)</f>
        <v>1.0166481687014428</v>
      </c>
      <c r="AB22" s="37">
        <f>IF(R22&gt;0,W22/R22,-0.1)</f>
        <v>83.27272727272727</v>
      </c>
      <c r="AC22" s="28" t="s">
        <v>45</v>
      </c>
      <c r="AD22" s="38">
        <f>IF(R22&gt;0,Y22/R22,-0.1)</f>
        <v>81.9090909090909</v>
      </c>
      <c r="AE22" s="37">
        <f>IF(R22&gt;0,AB22-AD22,-0.1)</f>
        <v>1.3636363636363598</v>
      </c>
      <c r="AF22" s="39" t="s">
        <v>47</v>
      </c>
      <c r="AG22" s="29">
        <f>AH22+AJ22</f>
        <v>11</v>
      </c>
      <c r="AH22" s="30">
        <v>5</v>
      </c>
      <c r="AI22" s="29" t="s">
        <v>43</v>
      </c>
      <c r="AJ22" s="31">
        <v>6</v>
      </c>
      <c r="AK22" s="32">
        <f>IF(AG22&gt;0,AH22/AG22,-0.001)</f>
        <v>0.45454545454545453</v>
      </c>
      <c r="AL22" s="33">
        <v>808</v>
      </c>
      <c r="AM22" s="28" t="s">
        <v>45</v>
      </c>
      <c r="AN22" s="34">
        <v>859</v>
      </c>
      <c r="AO22" s="35">
        <f>IF(AG22&gt;0,AL22-AN22,-9999)</f>
        <v>-51</v>
      </c>
      <c r="AP22" s="36">
        <f>IF(AG22&gt;0,AL22/AN22,-0.001)</f>
        <v>0.940628637951106</v>
      </c>
      <c r="AQ22" s="37">
        <f>IF(AG22&gt;0,AL22/AG22,-0.1)</f>
        <v>73.45454545454545</v>
      </c>
      <c r="AR22" s="28" t="s">
        <v>45</v>
      </c>
      <c r="AS22" s="38">
        <f>IF(AG22&gt;0,AN22/AG22,-0.1)</f>
        <v>78.0909090909091</v>
      </c>
      <c r="AT22" s="37">
        <f>IF(AG22&gt;0,AQ22-AS22,-0.1)</f>
        <v>-4.63636363636364</v>
      </c>
      <c r="AU22" s="39" t="s">
        <v>47</v>
      </c>
      <c r="AV22" s="29">
        <f>AW22+AY22</f>
        <v>0</v>
      </c>
      <c r="AW22" s="30" t="s">
        <v>50</v>
      </c>
      <c r="AX22" s="29" t="s">
        <v>43</v>
      </c>
      <c r="AY22" s="31" t="s">
        <v>50</v>
      </c>
      <c r="AZ22" s="32">
        <f>IF(AV22&gt;0,AW22/AV22,-0.001)</f>
        <v>-0.001</v>
      </c>
      <c r="BA22" s="33">
        <v>0</v>
      </c>
      <c r="BB22" s="28" t="s">
        <v>45</v>
      </c>
      <c r="BC22" s="34">
        <v>0</v>
      </c>
      <c r="BD22" s="35">
        <f>IF(AV22&gt;0,BA22-BC22,-9999)</f>
        <v>-9999</v>
      </c>
      <c r="BE22" s="36">
        <f>IF(AV22&gt;0,BA22/BC22,-0.001)</f>
        <v>-0.001</v>
      </c>
      <c r="BF22" s="37">
        <f>IF(AV22&gt;0,BA22/AV22,-0.1)</f>
        <v>-0.1</v>
      </c>
      <c r="BG22" s="28" t="s">
        <v>45</v>
      </c>
      <c r="BH22" s="38">
        <f>IF(AV22&gt;0,BC22/AV22,-0.1)</f>
        <v>-0.1</v>
      </c>
      <c r="BI22" s="37">
        <f>IF(AV22&gt;0,BF22-BH22,-0.1)</f>
        <v>-0.1</v>
      </c>
    </row>
    <row r="23" spans="1:61" s="40" customFormat="1" ht="12.75">
      <c r="A23" s="40" t="s">
        <v>66</v>
      </c>
      <c r="B23" s="41" t="s">
        <v>56</v>
      </c>
      <c r="C23" s="42">
        <f>R23+AG23+AV23</f>
        <v>20</v>
      </c>
      <c r="D23" s="43">
        <f>S23+AH23+AW23</f>
        <v>8</v>
      </c>
      <c r="E23" s="42" t="s">
        <v>43</v>
      </c>
      <c r="F23" s="44">
        <f>U23+AJ23+AY23</f>
        <v>12</v>
      </c>
      <c r="G23" s="45">
        <f>IF(C23&gt;0,D23/C23,-0.001)</f>
        <v>0.4</v>
      </c>
      <c r="H23" s="46">
        <f>W23+AL23+BA23</f>
        <v>1355</v>
      </c>
      <c r="I23" s="47" t="s">
        <v>45</v>
      </c>
      <c r="J23" s="48">
        <f>Y23+AN23+BC23</f>
        <v>1321</v>
      </c>
      <c r="K23" s="49">
        <f>IF(C23&gt;0,H23-J23,-9999)</f>
        <v>34</v>
      </c>
      <c r="L23" s="50">
        <f>IF(C23&gt;0,H23/J23,-0.001)</f>
        <v>1.0257380772142317</v>
      </c>
      <c r="M23" s="51">
        <f>IF(C23&gt;0,H23/C23,-0.1)</f>
        <v>67.75</v>
      </c>
      <c r="N23" s="47" t="s">
        <v>45</v>
      </c>
      <c r="O23" s="52">
        <f>IF(C23&gt;0,J23/C23,-0.1)</f>
        <v>66.05</v>
      </c>
      <c r="P23" s="51">
        <f>IF(C23&gt;0,M23-O23,-0.1)</f>
        <v>1.7000000000000028</v>
      </c>
      <c r="Q23" s="39" t="s">
        <v>47</v>
      </c>
      <c r="R23" s="42">
        <f>S23+U23</f>
        <v>10</v>
      </c>
      <c r="S23" s="43">
        <v>4</v>
      </c>
      <c r="T23" s="42" t="s">
        <v>43</v>
      </c>
      <c r="U23" s="44">
        <v>6</v>
      </c>
      <c r="V23" s="45">
        <f>IF(R23&gt;0,S23/R23,-0.001)</f>
        <v>0.4</v>
      </c>
      <c r="W23" s="46">
        <v>689</v>
      </c>
      <c r="X23" s="47" t="s">
        <v>45</v>
      </c>
      <c r="Y23" s="48">
        <v>639</v>
      </c>
      <c r="Z23" s="49">
        <f>IF(R23&gt;0,W23-Y23,-9999)</f>
        <v>50</v>
      </c>
      <c r="AA23" s="50">
        <f>IF(R23&gt;0,W23/Y23,-0.001)</f>
        <v>1.078247261345853</v>
      </c>
      <c r="AB23" s="51">
        <f>IF(R23&gt;0,W23/R23,-0.1)</f>
        <v>68.9</v>
      </c>
      <c r="AC23" s="47" t="s">
        <v>45</v>
      </c>
      <c r="AD23" s="52">
        <f>IF(R23&gt;0,Y23/R23,-0.1)</f>
        <v>63.9</v>
      </c>
      <c r="AE23" s="51">
        <f>IF(R23&gt;0,AB23-AD23,-0.1)</f>
        <v>5.000000000000007</v>
      </c>
      <c r="AF23" s="39" t="s">
        <v>47</v>
      </c>
      <c r="AG23" s="42">
        <f>AH23+AJ23</f>
        <v>10</v>
      </c>
      <c r="AH23" s="43">
        <v>4</v>
      </c>
      <c r="AI23" s="42" t="s">
        <v>43</v>
      </c>
      <c r="AJ23" s="44">
        <v>6</v>
      </c>
      <c r="AK23" s="45">
        <f>IF(AG23&gt;0,AH23/AG23,-0.001)</f>
        <v>0.4</v>
      </c>
      <c r="AL23" s="46">
        <v>666</v>
      </c>
      <c r="AM23" s="47" t="s">
        <v>45</v>
      </c>
      <c r="AN23" s="48">
        <v>682</v>
      </c>
      <c r="AO23" s="49">
        <f>IF(AG23&gt;0,AL23-AN23,-9999)</f>
        <v>-16</v>
      </c>
      <c r="AP23" s="50">
        <f>IF(AG23&gt;0,AL23/AN23,-0.001)</f>
        <v>0.9765395894428153</v>
      </c>
      <c r="AQ23" s="51">
        <f>IF(AG23&gt;0,AL23/AG23,-0.1)</f>
        <v>66.6</v>
      </c>
      <c r="AR23" s="47" t="s">
        <v>45</v>
      </c>
      <c r="AS23" s="52">
        <f>IF(AG23&gt;0,AN23/AG23,-0.1)</f>
        <v>68.2</v>
      </c>
      <c r="AT23" s="51">
        <f>IF(AG23&gt;0,AQ23-AS23,-0.1)</f>
        <v>-1.6000000000000085</v>
      </c>
      <c r="AU23" s="39" t="s">
        <v>47</v>
      </c>
      <c r="AV23" s="42">
        <f>AW23+AY23</f>
        <v>0</v>
      </c>
      <c r="AW23" s="43" t="s">
        <v>50</v>
      </c>
      <c r="AX23" s="42" t="s">
        <v>43</v>
      </c>
      <c r="AY23" s="44" t="s">
        <v>50</v>
      </c>
      <c r="AZ23" s="45">
        <f>IF(AV23&gt;0,AW23/AV23,-0.001)</f>
        <v>-0.001</v>
      </c>
      <c r="BA23" s="46">
        <v>0</v>
      </c>
      <c r="BB23" s="47" t="s">
        <v>45</v>
      </c>
      <c r="BC23" s="48">
        <v>0</v>
      </c>
      <c r="BD23" s="49">
        <f>IF(AV23&gt;0,BA23-BC23,-9999)</f>
        <v>-9999</v>
      </c>
      <c r="BE23" s="50">
        <f>IF(AV23&gt;0,BA23/BC23,-0.001)</f>
        <v>-0.001</v>
      </c>
      <c r="BF23" s="51">
        <f>IF(AV23&gt;0,BA23/AV23,-0.1)</f>
        <v>-0.1</v>
      </c>
      <c r="BG23" s="47" t="s">
        <v>45</v>
      </c>
      <c r="BH23" s="52">
        <f>IF(AV23&gt;0,BC23/AV23,-0.1)</f>
        <v>-0.1</v>
      </c>
      <c r="BI23" s="51">
        <f>IF(AV23&gt;0,BF23-BH23,-0.1)</f>
        <v>-0.1</v>
      </c>
    </row>
    <row r="24" spans="1:61" s="40" customFormat="1" ht="12.75">
      <c r="A24" s="27" t="s">
        <v>67</v>
      </c>
      <c r="B24" s="28" t="s">
        <v>56</v>
      </c>
      <c r="C24" s="29">
        <f>R24+AG24+AV24</f>
        <v>22</v>
      </c>
      <c r="D24" s="30">
        <f>S24+AH24+AW24</f>
        <v>12</v>
      </c>
      <c r="E24" s="29" t="s">
        <v>43</v>
      </c>
      <c r="F24" s="31">
        <f>U24+AJ24+AY24</f>
        <v>10</v>
      </c>
      <c r="G24" s="32">
        <f>IF(C24&gt;0,D24/C24,-0.001)</f>
        <v>0.5454545454545454</v>
      </c>
      <c r="H24" s="33">
        <f>W24+AL24+BA24</f>
        <v>1653</v>
      </c>
      <c r="I24" s="28" t="s">
        <v>45</v>
      </c>
      <c r="J24" s="34">
        <f>Y24+AN24+BC24</f>
        <v>1589</v>
      </c>
      <c r="K24" s="35">
        <f>IF(C24&gt;0,H24-J24,-9999)</f>
        <v>64</v>
      </c>
      <c r="L24" s="36">
        <f>IF(C24&gt;0,H24/J24,-0.001)</f>
        <v>1.040276903713027</v>
      </c>
      <c r="M24" s="37">
        <f>IF(C24&gt;0,H24/C24,-0.1)</f>
        <v>75.13636363636364</v>
      </c>
      <c r="N24" s="28" t="s">
        <v>45</v>
      </c>
      <c r="O24" s="38">
        <f>IF(C24&gt;0,J24/C24,-0.1)</f>
        <v>72.22727272727273</v>
      </c>
      <c r="P24" s="37">
        <f>IF(C24&gt;0,M24-O24,-0.1)</f>
        <v>2.9090909090909065</v>
      </c>
      <c r="Q24" s="39" t="s">
        <v>47</v>
      </c>
      <c r="R24" s="29">
        <f>S24+U24</f>
        <v>11</v>
      </c>
      <c r="S24" s="30">
        <v>9</v>
      </c>
      <c r="T24" s="29" t="s">
        <v>43</v>
      </c>
      <c r="U24" s="31">
        <v>2</v>
      </c>
      <c r="V24" s="32">
        <f>IF(R24&gt;0,S24/R24,-0.001)</f>
        <v>0.8181818181818182</v>
      </c>
      <c r="W24" s="33">
        <v>866</v>
      </c>
      <c r="X24" s="28" t="s">
        <v>45</v>
      </c>
      <c r="Y24" s="34">
        <v>764</v>
      </c>
      <c r="Z24" s="35">
        <f>IF(R24&gt;0,W24-Y24,-9999)</f>
        <v>102</v>
      </c>
      <c r="AA24" s="36">
        <f>IF(R24&gt;0,W24/Y24,-0.001)</f>
        <v>1.1335078534031413</v>
      </c>
      <c r="AB24" s="37">
        <f>IF(R24&gt;0,W24/R24,-0.1)</f>
        <v>78.72727272727273</v>
      </c>
      <c r="AC24" s="28" t="s">
        <v>45</v>
      </c>
      <c r="AD24" s="38">
        <f>IF(R24&gt;0,Y24/R24,-0.1)</f>
        <v>69.45454545454545</v>
      </c>
      <c r="AE24" s="37">
        <f>IF(R24&gt;0,AB24-AD24,-0.1)</f>
        <v>9.27272727272728</v>
      </c>
      <c r="AF24" s="39" t="s">
        <v>47</v>
      </c>
      <c r="AG24" s="29">
        <f>AH24+AJ24</f>
        <v>11</v>
      </c>
      <c r="AH24" s="30">
        <v>3</v>
      </c>
      <c r="AI24" s="29" t="s">
        <v>43</v>
      </c>
      <c r="AJ24" s="31">
        <v>8</v>
      </c>
      <c r="AK24" s="32">
        <f>IF(AG24&gt;0,AH24/AG24,-0.001)</f>
        <v>0.2727272727272727</v>
      </c>
      <c r="AL24" s="33">
        <v>787</v>
      </c>
      <c r="AM24" s="28" t="s">
        <v>45</v>
      </c>
      <c r="AN24" s="34">
        <v>825</v>
      </c>
      <c r="AO24" s="35">
        <f>IF(AG24&gt;0,AL24-AN24,-9999)</f>
        <v>-38</v>
      </c>
      <c r="AP24" s="36">
        <f>IF(AG24&gt;0,AL24/AN24,-0.001)</f>
        <v>0.953939393939394</v>
      </c>
      <c r="AQ24" s="37">
        <f>IF(AG24&gt;0,AL24/AG24,-0.1)</f>
        <v>71.54545454545455</v>
      </c>
      <c r="AR24" s="28" t="s">
        <v>45</v>
      </c>
      <c r="AS24" s="38">
        <f>IF(AG24&gt;0,AN24/AG24,-0.1)</f>
        <v>75</v>
      </c>
      <c r="AT24" s="37">
        <f>IF(AG24&gt;0,AQ24-AS24,-0.1)</f>
        <v>-3.4545454545454533</v>
      </c>
      <c r="AU24" s="39" t="s">
        <v>47</v>
      </c>
      <c r="AV24" s="29">
        <f>AW24+AY24</f>
        <v>0</v>
      </c>
      <c r="AW24" s="30" t="s">
        <v>50</v>
      </c>
      <c r="AX24" s="29" t="s">
        <v>43</v>
      </c>
      <c r="AY24" s="31" t="s">
        <v>50</v>
      </c>
      <c r="AZ24" s="32">
        <f>IF(AV24&gt;0,AW24/AV24,-0.001)</f>
        <v>-0.001</v>
      </c>
      <c r="BA24" s="33">
        <v>0</v>
      </c>
      <c r="BB24" s="28" t="s">
        <v>45</v>
      </c>
      <c r="BC24" s="34">
        <v>0</v>
      </c>
      <c r="BD24" s="35">
        <f>IF(AV24&gt;0,BA24-BC24,-9999)</f>
        <v>-9999</v>
      </c>
      <c r="BE24" s="36">
        <f>IF(AV24&gt;0,BA24/BC24,-0.001)</f>
        <v>-0.001</v>
      </c>
      <c r="BF24" s="37">
        <f>IF(AV24&gt;0,BA24/AV24,-0.1)</f>
        <v>-0.1</v>
      </c>
      <c r="BG24" s="28" t="s">
        <v>45</v>
      </c>
      <c r="BH24" s="38">
        <f>IF(AV24&gt;0,BC24/AV24,-0.1)</f>
        <v>-0.1</v>
      </c>
      <c r="BI24" s="37">
        <f>IF(AV24&gt;0,BF24-BH24,-0.1)</f>
        <v>-0.1</v>
      </c>
    </row>
    <row r="25" spans="1:61" s="40" customFormat="1" ht="12.75">
      <c r="A25" s="40" t="s">
        <v>68</v>
      </c>
      <c r="B25" s="41" t="s">
        <v>56</v>
      </c>
      <c r="C25" s="42">
        <f>R25+AG25+AV25</f>
        <v>22</v>
      </c>
      <c r="D25" s="43">
        <f>S25+AH25+AW25</f>
        <v>15</v>
      </c>
      <c r="E25" s="42" t="s">
        <v>43</v>
      </c>
      <c r="F25" s="44">
        <f>U25+AJ25+AY25</f>
        <v>7</v>
      </c>
      <c r="G25" s="45">
        <f>IF(C25&gt;0,D25/C25,-0.001)</f>
        <v>0.6818181818181818</v>
      </c>
      <c r="H25" s="46">
        <f>W25+AL25+BA25</f>
        <v>1640</v>
      </c>
      <c r="I25" s="47" t="s">
        <v>45</v>
      </c>
      <c r="J25" s="48">
        <f>Y25+AN25+BC25</f>
        <v>1494</v>
      </c>
      <c r="K25" s="49">
        <f>IF(C25&gt;0,H25-J25,-9999)</f>
        <v>146</v>
      </c>
      <c r="L25" s="50">
        <f>IF(C25&gt;0,H25/J25,-0.001)</f>
        <v>1.0977242302543508</v>
      </c>
      <c r="M25" s="51">
        <f>IF(C25&gt;0,H25/C25,-0.1)</f>
        <v>74.54545454545455</v>
      </c>
      <c r="N25" s="47" t="s">
        <v>45</v>
      </c>
      <c r="O25" s="52">
        <f>IF(C25&gt;0,J25/C25,-0.1)</f>
        <v>67.9090909090909</v>
      </c>
      <c r="P25" s="51">
        <f>IF(C25&gt;0,M25-O25,-0.1)</f>
        <v>6.63636363636364</v>
      </c>
      <c r="Q25" s="39" t="s">
        <v>47</v>
      </c>
      <c r="R25" s="42">
        <f>S25+U25</f>
        <v>11</v>
      </c>
      <c r="S25" s="43">
        <v>8</v>
      </c>
      <c r="T25" s="42" t="s">
        <v>43</v>
      </c>
      <c r="U25" s="44">
        <v>3</v>
      </c>
      <c r="V25" s="45">
        <f>IF(R25&gt;0,S25/R25,-0.001)</f>
        <v>0.7272727272727273</v>
      </c>
      <c r="W25" s="46">
        <v>835</v>
      </c>
      <c r="X25" s="47" t="s">
        <v>45</v>
      </c>
      <c r="Y25" s="48">
        <v>737</v>
      </c>
      <c r="Z25" s="49">
        <f>IF(R25&gt;0,W25-Y25,-9999)</f>
        <v>98</v>
      </c>
      <c r="AA25" s="50">
        <f>IF(R25&gt;0,W25/Y25,-0.001)</f>
        <v>1.1329715061058345</v>
      </c>
      <c r="AB25" s="51">
        <f>IF(R25&gt;0,W25/R25,-0.1)</f>
        <v>75.9090909090909</v>
      </c>
      <c r="AC25" s="47" t="s">
        <v>45</v>
      </c>
      <c r="AD25" s="52">
        <f>IF(R25&gt;0,Y25/R25,-0.1)</f>
        <v>67</v>
      </c>
      <c r="AE25" s="51">
        <f>IF(R25&gt;0,AB25-AD25,-0.1)</f>
        <v>8.909090909090907</v>
      </c>
      <c r="AF25" s="39" t="s">
        <v>47</v>
      </c>
      <c r="AG25" s="42">
        <f>AH25+AJ25</f>
        <v>10</v>
      </c>
      <c r="AH25" s="43">
        <v>6</v>
      </c>
      <c r="AI25" s="42" t="s">
        <v>43</v>
      </c>
      <c r="AJ25" s="44">
        <v>4</v>
      </c>
      <c r="AK25" s="45">
        <f>IF(AG25&gt;0,AH25/AG25,-0.001)</f>
        <v>0.6</v>
      </c>
      <c r="AL25" s="46">
        <v>718</v>
      </c>
      <c r="AM25" s="47" t="s">
        <v>45</v>
      </c>
      <c r="AN25" s="48">
        <v>684</v>
      </c>
      <c r="AO25" s="49">
        <f>IF(AG25&gt;0,AL25-AN25,-9999)</f>
        <v>34</v>
      </c>
      <c r="AP25" s="50">
        <f>IF(AG25&gt;0,AL25/AN25,-0.001)</f>
        <v>1.0497076023391814</v>
      </c>
      <c r="AQ25" s="51">
        <f>IF(AG25&gt;0,AL25/AG25,-0.1)</f>
        <v>71.8</v>
      </c>
      <c r="AR25" s="47" t="s">
        <v>45</v>
      </c>
      <c r="AS25" s="52">
        <f>IF(AG25&gt;0,AN25/AG25,-0.1)</f>
        <v>68.4</v>
      </c>
      <c r="AT25" s="51">
        <f>IF(AG25&gt;0,AQ25-AS25,-0.1)</f>
        <v>3.3999999999999915</v>
      </c>
      <c r="AU25" s="39" t="s">
        <v>47</v>
      </c>
      <c r="AV25" s="42">
        <f>AW25+AY25</f>
        <v>1</v>
      </c>
      <c r="AW25" s="43">
        <v>1</v>
      </c>
      <c r="AX25" s="42" t="s">
        <v>43</v>
      </c>
      <c r="AY25" s="44" t="s">
        <v>50</v>
      </c>
      <c r="AZ25" s="45">
        <f>IF(AV25&gt;0,AW25/AV25,-0.001)</f>
        <v>1</v>
      </c>
      <c r="BA25" s="46">
        <v>87</v>
      </c>
      <c r="BB25" s="47" t="s">
        <v>45</v>
      </c>
      <c r="BC25" s="48">
        <v>73</v>
      </c>
      <c r="BD25" s="49">
        <f>IF(AV25&gt;0,BA25-BC25,-9999)</f>
        <v>14</v>
      </c>
      <c r="BE25" s="50">
        <f>IF(AV25&gt;0,BA25/BC25,-0.001)</f>
        <v>1.1917808219178083</v>
      </c>
      <c r="BF25" s="51">
        <f>IF(AV25&gt;0,BA25/AV25,-0.1)</f>
        <v>87</v>
      </c>
      <c r="BG25" s="47" t="s">
        <v>45</v>
      </c>
      <c r="BH25" s="52">
        <f>IF(AV25&gt;0,BC25/AV25,-0.1)</f>
        <v>73</v>
      </c>
      <c r="BI25" s="51">
        <f>IF(AV25&gt;0,BF25-BH25,-0.1)</f>
        <v>14</v>
      </c>
    </row>
    <row r="26" spans="1:61" s="40" customFormat="1" ht="12.75">
      <c r="A26" s="27" t="s">
        <v>69</v>
      </c>
      <c r="B26" s="28" t="s">
        <v>56</v>
      </c>
      <c r="C26" s="29">
        <f>R26+AG26+AV26</f>
        <v>22</v>
      </c>
      <c r="D26" s="30">
        <f>S26+AH26+AW26</f>
        <v>19</v>
      </c>
      <c r="E26" s="29" t="s">
        <v>43</v>
      </c>
      <c r="F26" s="31">
        <f>U26+AJ26+AY26</f>
        <v>3</v>
      </c>
      <c r="G26" s="32">
        <f>IF(C26&gt;0,D26/C26,-0.001)</f>
        <v>0.8636363636363636</v>
      </c>
      <c r="H26" s="33">
        <f>W26+AL26+BA26</f>
        <v>1610</v>
      </c>
      <c r="I26" s="28" t="s">
        <v>45</v>
      </c>
      <c r="J26" s="34">
        <f>Y26+AN26+BC26</f>
        <v>1357</v>
      </c>
      <c r="K26" s="35">
        <f>IF(C26&gt;0,H26-J26,-9999)</f>
        <v>253</v>
      </c>
      <c r="L26" s="36">
        <f>IF(C26&gt;0,H26/J26,-0.001)</f>
        <v>1.1864406779661016</v>
      </c>
      <c r="M26" s="37">
        <f>IF(C26&gt;0,H26/C26,-0.1)</f>
        <v>73.18181818181819</v>
      </c>
      <c r="N26" s="28" t="s">
        <v>45</v>
      </c>
      <c r="O26" s="38">
        <f>IF(C26&gt;0,J26/C26,-0.1)</f>
        <v>61.68181818181818</v>
      </c>
      <c r="P26" s="37">
        <f>IF(C26&gt;0,M26-O26,-0.1)</f>
        <v>11.500000000000007</v>
      </c>
      <c r="Q26" s="39" t="s">
        <v>47</v>
      </c>
      <c r="R26" s="29">
        <f>S26+U26</f>
        <v>11</v>
      </c>
      <c r="S26" s="30">
        <v>11</v>
      </c>
      <c r="T26" s="29" t="s">
        <v>43</v>
      </c>
      <c r="U26" s="31">
        <v>0</v>
      </c>
      <c r="V26" s="32">
        <f>IF(R26&gt;0,S26/R26,-0.001)</f>
        <v>1</v>
      </c>
      <c r="W26" s="33">
        <v>836</v>
      </c>
      <c r="X26" s="28" t="s">
        <v>45</v>
      </c>
      <c r="Y26" s="34">
        <v>656</v>
      </c>
      <c r="Z26" s="35">
        <f>IF(R26&gt;0,W26-Y26,-9999)</f>
        <v>180</v>
      </c>
      <c r="AA26" s="36">
        <f>IF(R26&gt;0,W26/Y26,-0.001)</f>
        <v>1.274390243902439</v>
      </c>
      <c r="AB26" s="37">
        <f>IF(R26&gt;0,W26/R26,-0.1)</f>
        <v>76</v>
      </c>
      <c r="AC26" s="28" t="s">
        <v>45</v>
      </c>
      <c r="AD26" s="38">
        <f>IF(R26&gt;0,Y26/R26,-0.1)</f>
        <v>59.63636363636363</v>
      </c>
      <c r="AE26" s="37">
        <f>IF(R26&gt;0,AB26-AD26,-0.1)</f>
        <v>16.363636363636367</v>
      </c>
      <c r="AF26" s="39" t="s">
        <v>47</v>
      </c>
      <c r="AG26" s="29">
        <f>AH26+AJ26</f>
        <v>10</v>
      </c>
      <c r="AH26" s="30">
        <v>7</v>
      </c>
      <c r="AI26" s="29" t="s">
        <v>43</v>
      </c>
      <c r="AJ26" s="31">
        <v>3</v>
      </c>
      <c r="AK26" s="32">
        <f>IF(AG26&gt;0,AH26/AG26,-0.001)</f>
        <v>0.7</v>
      </c>
      <c r="AL26" s="33">
        <v>712</v>
      </c>
      <c r="AM26" s="28" t="s">
        <v>45</v>
      </c>
      <c r="AN26" s="34">
        <v>654</v>
      </c>
      <c r="AO26" s="35">
        <f>IF(AG26&gt;0,AL26-AN26,-9999)</f>
        <v>58</v>
      </c>
      <c r="AP26" s="36">
        <f>IF(AG26&gt;0,AL26/AN26,-0.001)</f>
        <v>1.0886850152905199</v>
      </c>
      <c r="AQ26" s="37">
        <f>IF(AG26&gt;0,AL26/AG26,-0.1)</f>
        <v>71.2</v>
      </c>
      <c r="AR26" s="28" t="s">
        <v>45</v>
      </c>
      <c r="AS26" s="38">
        <f>IF(AG26&gt;0,AN26/AG26,-0.1)</f>
        <v>65.4</v>
      </c>
      <c r="AT26" s="37">
        <f>IF(AG26&gt;0,AQ26-AS26,-0.1)</f>
        <v>5.799999999999997</v>
      </c>
      <c r="AU26" s="39" t="s">
        <v>47</v>
      </c>
      <c r="AV26" s="29">
        <f>AW26+AY26</f>
        <v>1</v>
      </c>
      <c r="AW26" s="30">
        <v>1</v>
      </c>
      <c r="AX26" s="29" t="s">
        <v>43</v>
      </c>
      <c r="AY26" s="31">
        <v>0</v>
      </c>
      <c r="AZ26" s="32">
        <f>IF(AV26&gt;0,AW26/AV26,-0.001)</f>
        <v>1</v>
      </c>
      <c r="BA26" s="33">
        <v>62</v>
      </c>
      <c r="BB26" s="28" t="s">
        <v>45</v>
      </c>
      <c r="BC26" s="34">
        <v>47</v>
      </c>
      <c r="BD26" s="35">
        <f>IF(AV26&gt;0,BA26-BC26,-9999)</f>
        <v>15</v>
      </c>
      <c r="BE26" s="36">
        <f>IF(AV26&gt;0,BA26/BC26,-0.001)</f>
        <v>1.3191489361702127</v>
      </c>
      <c r="BF26" s="37">
        <f>IF(AV26&gt;0,BA26/AV26,-0.1)</f>
        <v>62</v>
      </c>
      <c r="BG26" s="28" t="s">
        <v>45</v>
      </c>
      <c r="BH26" s="38">
        <f>IF(AV26&gt;0,BC26/AV26,-0.1)</f>
        <v>47</v>
      </c>
      <c r="BI26" s="37">
        <f>IF(AV26&gt;0,BF26-BH26,-0.1)</f>
        <v>15</v>
      </c>
    </row>
    <row r="27" spans="1:61" s="40" customFormat="1" ht="12.75">
      <c r="A27" s="40" t="s">
        <v>70</v>
      </c>
      <c r="B27" s="41" t="s">
        <v>56</v>
      </c>
      <c r="C27" s="42">
        <f>R27+AG27+AV27</f>
        <v>22</v>
      </c>
      <c r="D27" s="43">
        <f>S27+AH27+AW27</f>
        <v>12</v>
      </c>
      <c r="E27" s="42" t="s">
        <v>43</v>
      </c>
      <c r="F27" s="44">
        <f>U27+AJ27+AY27</f>
        <v>10</v>
      </c>
      <c r="G27" s="45">
        <f>IF(C27&gt;0,D27/C27,-0.001)</f>
        <v>0.5454545454545454</v>
      </c>
      <c r="H27" s="46">
        <f>W27+AL27+BA27</f>
        <v>1600</v>
      </c>
      <c r="I27" s="47" t="s">
        <v>45</v>
      </c>
      <c r="J27" s="48">
        <f>Y27+AN27+BC27</f>
        <v>1479</v>
      </c>
      <c r="K27" s="49">
        <f>IF(C27&gt;0,H27-J27,-9999)</f>
        <v>121</v>
      </c>
      <c r="L27" s="50">
        <f>IF(C27&gt;0,H27/J27,-0.001)</f>
        <v>1.0818120351588911</v>
      </c>
      <c r="M27" s="51">
        <f>IF(C27&gt;0,H27/C27,-0.1)</f>
        <v>72.72727272727273</v>
      </c>
      <c r="N27" s="47" t="s">
        <v>45</v>
      </c>
      <c r="O27" s="52">
        <f>IF(C27&gt;0,J27/C27,-0.1)</f>
        <v>67.22727272727273</v>
      </c>
      <c r="P27" s="51">
        <f>IF(C27&gt;0,M27-O27,-0.1)</f>
        <v>5.5</v>
      </c>
      <c r="Q27" s="39" t="s">
        <v>47</v>
      </c>
      <c r="R27" s="42">
        <f>S27+U27</f>
        <v>11</v>
      </c>
      <c r="S27" s="43">
        <v>8</v>
      </c>
      <c r="T27" s="42" t="s">
        <v>43</v>
      </c>
      <c r="U27" s="44">
        <v>3</v>
      </c>
      <c r="V27" s="45">
        <f>IF(R27&gt;0,S27/R27,-0.001)</f>
        <v>0.7272727272727273</v>
      </c>
      <c r="W27" s="46">
        <v>828</v>
      </c>
      <c r="X27" s="47" t="s">
        <v>45</v>
      </c>
      <c r="Y27" s="48">
        <v>722</v>
      </c>
      <c r="Z27" s="49">
        <f>IF(R27&gt;0,W27-Y27,-9999)</f>
        <v>106</v>
      </c>
      <c r="AA27" s="50">
        <f>IF(R27&gt;0,W27/Y27,-0.001)</f>
        <v>1.146814404432133</v>
      </c>
      <c r="AB27" s="51">
        <f>IF(R27&gt;0,W27/R27,-0.1)</f>
        <v>75.27272727272727</v>
      </c>
      <c r="AC27" s="47" t="s">
        <v>45</v>
      </c>
      <c r="AD27" s="52">
        <f>IF(R27&gt;0,Y27/R27,-0.1)</f>
        <v>65.63636363636364</v>
      </c>
      <c r="AE27" s="51">
        <f>IF(R27&gt;0,AB27-AD27,-0.1)</f>
        <v>9.636363636363626</v>
      </c>
      <c r="AF27" s="39" t="s">
        <v>47</v>
      </c>
      <c r="AG27" s="42">
        <f>AH27+AJ27</f>
        <v>10</v>
      </c>
      <c r="AH27" s="43">
        <v>4</v>
      </c>
      <c r="AI27" s="42" t="s">
        <v>43</v>
      </c>
      <c r="AJ27" s="44">
        <v>6</v>
      </c>
      <c r="AK27" s="45">
        <f>IF(AG27&gt;0,AH27/AG27,-0.001)</f>
        <v>0.4</v>
      </c>
      <c r="AL27" s="46">
        <v>706</v>
      </c>
      <c r="AM27" s="47" t="s">
        <v>45</v>
      </c>
      <c r="AN27" s="48">
        <v>687</v>
      </c>
      <c r="AO27" s="49">
        <f>IF(AG27&gt;0,AL27-AN27,-9999)</f>
        <v>19</v>
      </c>
      <c r="AP27" s="50">
        <f>IF(AG27&gt;0,AL27/AN27,-0.001)</f>
        <v>1.027656477438137</v>
      </c>
      <c r="AQ27" s="51">
        <f>IF(AG27&gt;0,AL27/AG27,-0.1)</f>
        <v>70.6</v>
      </c>
      <c r="AR27" s="47" t="s">
        <v>45</v>
      </c>
      <c r="AS27" s="52">
        <f>IF(AG27&gt;0,AN27/AG27,-0.1)</f>
        <v>68.7</v>
      </c>
      <c r="AT27" s="51">
        <f>IF(AG27&gt;0,AQ27-AS27,-0.1)</f>
        <v>1.8999999999999915</v>
      </c>
      <c r="AU27" s="39" t="s">
        <v>47</v>
      </c>
      <c r="AV27" s="42">
        <f>AW27+AY27</f>
        <v>1</v>
      </c>
      <c r="AW27" s="43">
        <v>0</v>
      </c>
      <c r="AX27" s="42" t="s">
        <v>43</v>
      </c>
      <c r="AY27" s="44">
        <v>1</v>
      </c>
      <c r="AZ27" s="45">
        <f>IF(AV27&gt;0,AW27/AV27,-0.001)</f>
        <v>0</v>
      </c>
      <c r="BA27" s="46">
        <v>66</v>
      </c>
      <c r="BB27" s="47" t="s">
        <v>45</v>
      </c>
      <c r="BC27" s="48">
        <v>70</v>
      </c>
      <c r="BD27" s="49">
        <f>IF(AV27&gt;0,BA27-BC27,-9999)</f>
        <v>-4</v>
      </c>
      <c r="BE27" s="50">
        <f>IF(AV27&gt;0,BA27/BC27,-0.001)</f>
        <v>0.9428571428571428</v>
      </c>
      <c r="BF27" s="51">
        <f>IF(AV27&gt;0,BA27/AV27,-0.1)</f>
        <v>66</v>
      </c>
      <c r="BG27" s="47" t="s">
        <v>45</v>
      </c>
      <c r="BH27" s="52">
        <f>IF(AV27&gt;0,BC27/AV27,-0.1)</f>
        <v>70</v>
      </c>
      <c r="BI27" s="51">
        <f>IF(AV27&gt;0,BF27-BH27,-0.1)</f>
        <v>-4</v>
      </c>
    </row>
    <row r="28" spans="1:61" s="40" customFormat="1" ht="12.75">
      <c r="A28" s="27" t="s">
        <v>71</v>
      </c>
      <c r="B28" s="28" t="s">
        <v>56</v>
      </c>
      <c r="C28" s="29">
        <f>R28+AG28+AV28</f>
        <v>22</v>
      </c>
      <c r="D28" s="30">
        <f>S28+AH28+AW28</f>
        <v>8</v>
      </c>
      <c r="E28" s="29" t="s">
        <v>43</v>
      </c>
      <c r="F28" s="31">
        <f>U28+AJ28+AY28</f>
        <v>14</v>
      </c>
      <c r="G28" s="32">
        <f>IF(C28&gt;0,D28/C28,-0.001)</f>
        <v>0.36363636363636365</v>
      </c>
      <c r="H28" s="33">
        <f>W28+AL28+BA28</f>
        <v>1455</v>
      </c>
      <c r="I28" s="28" t="s">
        <v>45</v>
      </c>
      <c r="J28" s="34">
        <f>Y28+AN28+BC28</f>
        <v>1507</v>
      </c>
      <c r="K28" s="35">
        <f>IF(C28&gt;0,H28-J28,-9999)</f>
        <v>-52</v>
      </c>
      <c r="L28" s="36">
        <f>IF(C28&gt;0,H28/J28,-0.001)</f>
        <v>0.9654943596549436</v>
      </c>
      <c r="M28" s="37">
        <f>IF(C28&gt;0,H28/C28,-0.1)</f>
        <v>66.13636363636364</v>
      </c>
      <c r="N28" s="28" t="s">
        <v>45</v>
      </c>
      <c r="O28" s="38">
        <f>IF(C28&gt;0,J28/C28,-0.1)</f>
        <v>68.5</v>
      </c>
      <c r="P28" s="37">
        <f>IF(C28&gt;0,M28-O28,-0.1)</f>
        <v>-2.3636363636363598</v>
      </c>
      <c r="Q28" s="39" t="s">
        <v>47</v>
      </c>
      <c r="R28" s="29">
        <f>S28+U28</f>
        <v>11</v>
      </c>
      <c r="S28" s="30">
        <v>4</v>
      </c>
      <c r="T28" s="29" t="s">
        <v>43</v>
      </c>
      <c r="U28" s="31">
        <v>7</v>
      </c>
      <c r="V28" s="32">
        <f>IF(R28&gt;0,S28/R28,-0.001)</f>
        <v>0.36363636363636365</v>
      </c>
      <c r="W28" s="33">
        <v>709</v>
      </c>
      <c r="X28" s="28" t="s">
        <v>45</v>
      </c>
      <c r="Y28" s="34">
        <v>738</v>
      </c>
      <c r="Z28" s="35">
        <f>IF(R28&gt;0,W28-Y28,-9999)</f>
        <v>-29</v>
      </c>
      <c r="AA28" s="36">
        <f>IF(R28&gt;0,W28/Y28,-0.001)</f>
        <v>0.9607046070460704</v>
      </c>
      <c r="AB28" s="37">
        <f>IF(R28&gt;0,W28/R28,-0.1)</f>
        <v>64.45454545454545</v>
      </c>
      <c r="AC28" s="28" t="s">
        <v>45</v>
      </c>
      <c r="AD28" s="38">
        <f>IF(R28&gt;0,Y28/R28,-0.1)</f>
        <v>67.0909090909091</v>
      </c>
      <c r="AE28" s="37">
        <f>IF(R28&gt;0,AB28-AD28,-0.1)</f>
        <v>-2.6363636363636402</v>
      </c>
      <c r="AF28" s="39" t="s">
        <v>47</v>
      </c>
      <c r="AG28" s="29">
        <f>AH28+AJ28</f>
        <v>11</v>
      </c>
      <c r="AH28" s="30">
        <v>4</v>
      </c>
      <c r="AI28" s="29" t="s">
        <v>43</v>
      </c>
      <c r="AJ28" s="31">
        <v>7</v>
      </c>
      <c r="AK28" s="32">
        <f>IF(AG28&gt;0,AH28/AG28,-0.001)</f>
        <v>0.36363636363636365</v>
      </c>
      <c r="AL28" s="33">
        <v>746</v>
      </c>
      <c r="AM28" s="28" t="s">
        <v>45</v>
      </c>
      <c r="AN28" s="34">
        <v>769</v>
      </c>
      <c r="AO28" s="35">
        <f>IF(AG28&gt;0,AL28-AN28,-9999)</f>
        <v>-23</v>
      </c>
      <c r="AP28" s="36">
        <f>IF(AG28&gt;0,AL28/AN28,-0.001)</f>
        <v>0.9700910273081924</v>
      </c>
      <c r="AQ28" s="37">
        <f>IF(AG28&gt;0,AL28/AG28,-0.1)</f>
        <v>67.81818181818181</v>
      </c>
      <c r="AR28" s="28" t="s">
        <v>45</v>
      </c>
      <c r="AS28" s="38">
        <f>IF(AG28&gt;0,AN28/AG28,-0.1)</f>
        <v>69.9090909090909</v>
      </c>
      <c r="AT28" s="37">
        <f>IF(AG28&gt;0,AQ28-AS28,-0.1)</f>
        <v>-2.0909090909090935</v>
      </c>
      <c r="AU28" s="39" t="s">
        <v>47</v>
      </c>
      <c r="AV28" s="29">
        <f>AW28+AY28</f>
        <v>0</v>
      </c>
      <c r="AW28" s="30">
        <v>0</v>
      </c>
      <c r="AX28" s="29" t="s">
        <v>43</v>
      </c>
      <c r="AY28" s="31">
        <v>0</v>
      </c>
      <c r="AZ28" s="32">
        <f>IF(AV28&gt;0,AW28/AV28,-0.001)</f>
        <v>-0.001</v>
      </c>
      <c r="BA28" s="33">
        <v>0</v>
      </c>
      <c r="BB28" s="28" t="s">
        <v>45</v>
      </c>
      <c r="BC28" s="34">
        <v>0</v>
      </c>
      <c r="BD28" s="35">
        <f>IF(AV28&gt;0,BA28-BC28,-9999)</f>
        <v>-9999</v>
      </c>
      <c r="BE28" s="36">
        <f>IF(AV28&gt;0,BA28/BC28,-0.001)</f>
        <v>-0.001</v>
      </c>
      <c r="BF28" s="37">
        <f>IF(AV28&gt;0,BA28/AV28,-0.1)</f>
        <v>-0.1</v>
      </c>
      <c r="BG28" s="28" t="s">
        <v>45</v>
      </c>
      <c r="BH28" s="38">
        <f>IF(AV28&gt;0,BC28/AV28,-0.1)</f>
        <v>-0.1</v>
      </c>
      <c r="BI28" s="37">
        <f>IF(AV28&gt;0,BF28-BH28,-0.1)</f>
        <v>-0.1</v>
      </c>
    </row>
    <row r="29" spans="1:61" s="40" customFormat="1" ht="12.75">
      <c r="A29" s="40" t="s">
        <v>72</v>
      </c>
      <c r="B29" s="41" t="s">
        <v>56</v>
      </c>
      <c r="C29" s="42">
        <f>R29+AG29+AV29</f>
        <v>22</v>
      </c>
      <c r="D29" s="43">
        <f>S29+AH29+AW29</f>
        <v>14</v>
      </c>
      <c r="E29" s="42" t="s">
        <v>43</v>
      </c>
      <c r="F29" s="44">
        <f>U29+AJ29+AY29</f>
        <v>8</v>
      </c>
      <c r="G29" s="45">
        <f>IF(C29&gt;0,D29/C29,-0.001)</f>
        <v>0.6363636363636364</v>
      </c>
      <c r="H29" s="46">
        <f>W29+AL29+BA29</f>
        <v>1591</v>
      </c>
      <c r="I29" s="47" t="s">
        <v>45</v>
      </c>
      <c r="J29" s="48">
        <f>Y29+AN29+BC29</f>
        <v>1537</v>
      </c>
      <c r="K29" s="49">
        <f>IF(C29&gt;0,H29-J29,-9999)</f>
        <v>54</v>
      </c>
      <c r="L29" s="50">
        <f>IF(C29&gt;0,H29/J29,-0.001)</f>
        <v>1.0351333767078725</v>
      </c>
      <c r="M29" s="51">
        <f>IF(C29&gt;0,H29/C29,-0.1)</f>
        <v>72.31818181818181</v>
      </c>
      <c r="N29" s="47" t="s">
        <v>45</v>
      </c>
      <c r="O29" s="52">
        <f>IF(C29&gt;0,J29/C29,-0.1)</f>
        <v>69.86363636363636</v>
      </c>
      <c r="P29" s="51">
        <f>IF(C29&gt;0,M29-O29,-0.1)</f>
        <v>2.4545454545454533</v>
      </c>
      <c r="Q29" s="39"/>
      <c r="R29" s="42">
        <f>S29+U29</f>
        <v>10</v>
      </c>
      <c r="S29" s="43">
        <v>9</v>
      </c>
      <c r="T29" s="42" t="s">
        <v>43</v>
      </c>
      <c r="U29" s="44">
        <v>1</v>
      </c>
      <c r="V29" s="45">
        <f>IF(R29&gt;0,S29/R29,-0.001)</f>
        <v>0.9</v>
      </c>
      <c r="W29" s="46">
        <v>749</v>
      </c>
      <c r="X29" s="47" t="s">
        <v>45</v>
      </c>
      <c r="Y29" s="48">
        <v>664</v>
      </c>
      <c r="Z29" s="49">
        <f>IF(R29&gt;0,W29-Y29,-9999)</f>
        <v>85</v>
      </c>
      <c r="AA29" s="50">
        <f>IF(R29&gt;0,W29/Y29,-0.001)</f>
        <v>1.1280120481927711</v>
      </c>
      <c r="AB29" s="51">
        <f>IF(R29&gt;0,W29/R29,-0.1)</f>
        <v>74.9</v>
      </c>
      <c r="AC29" s="47" t="s">
        <v>45</v>
      </c>
      <c r="AD29" s="52">
        <f>IF(R29&gt;0,Y29/R29,-0.1)</f>
        <v>66.4</v>
      </c>
      <c r="AE29" s="51">
        <f>IF(R29&gt;0,AB29-AD29,-0.1)</f>
        <v>8.5</v>
      </c>
      <c r="AF29" s="39" t="s">
        <v>47</v>
      </c>
      <c r="AG29" s="42">
        <f>AH29+AJ29</f>
        <v>11</v>
      </c>
      <c r="AH29" s="43">
        <v>5</v>
      </c>
      <c r="AI29" s="42" t="s">
        <v>43</v>
      </c>
      <c r="AJ29" s="44">
        <v>6</v>
      </c>
      <c r="AK29" s="45">
        <f>IF(AG29&gt;0,AH29/AG29,-0.001)</f>
        <v>0.45454545454545453</v>
      </c>
      <c r="AL29" s="46">
        <v>794</v>
      </c>
      <c r="AM29" s="47" t="s">
        <v>45</v>
      </c>
      <c r="AN29" s="48">
        <v>795</v>
      </c>
      <c r="AO29" s="49">
        <f>IF(AG29&gt;0,AL29-AN29,-9999)</f>
        <v>-1</v>
      </c>
      <c r="AP29" s="50">
        <f>IF(AG29&gt;0,AL29/AN29,-0.001)</f>
        <v>0.9987421383647799</v>
      </c>
      <c r="AQ29" s="51">
        <f>IF(AG29&gt;0,AL29/AG29,-0.1)</f>
        <v>72.18181818181819</v>
      </c>
      <c r="AR29" s="47" t="s">
        <v>45</v>
      </c>
      <c r="AS29" s="52">
        <f>IF(AG29&gt;0,AN29/AG29,-0.1)</f>
        <v>72.27272727272727</v>
      </c>
      <c r="AT29" s="51">
        <f>IF(AG29&gt;0,AQ29-AS29,-0.1)</f>
        <v>-0.09090909090907928</v>
      </c>
      <c r="AU29" s="39" t="s">
        <v>47</v>
      </c>
      <c r="AV29" s="42">
        <f>AW29+AY29</f>
        <v>1</v>
      </c>
      <c r="AW29" s="43">
        <v>0</v>
      </c>
      <c r="AX29" s="42" t="s">
        <v>43</v>
      </c>
      <c r="AY29" s="44">
        <v>1</v>
      </c>
      <c r="AZ29" s="45">
        <f>IF(AV29&gt;0,AW29/AV29,-0.001)</f>
        <v>0</v>
      </c>
      <c r="BA29" s="46">
        <v>48</v>
      </c>
      <c r="BB29" s="47" t="s">
        <v>45</v>
      </c>
      <c r="BC29" s="48">
        <v>78</v>
      </c>
      <c r="BD29" s="49">
        <f>IF(AV29&gt;0,BA29-BC29,-9999)</f>
        <v>-30</v>
      </c>
      <c r="BE29" s="50">
        <f>IF(AV29&gt;0,BA29/BC29,-0.001)</f>
        <v>0.6153846153846154</v>
      </c>
      <c r="BF29" s="51">
        <f>IF(AV29&gt;0,BA29/AV29,-0.1)</f>
        <v>48</v>
      </c>
      <c r="BG29" s="47" t="s">
        <v>45</v>
      </c>
      <c r="BH29" s="52">
        <f>IF(AV29&gt;0,BC29/AV29,-0.1)</f>
        <v>78</v>
      </c>
      <c r="BI29" s="51">
        <f>IF(AV29&gt;0,BF29-BH29,-0.1)</f>
        <v>-30</v>
      </c>
    </row>
    <row r="30" spans="1:61" s="40" customFormat="1" ht="12.75">
      <c r="A30" s="27" t="s">
        <v>73</v>
      </c>
      <c r="B30" s="28" t="s">
        <v>56</v>
      </c>
      <c r="C30" s="29">
        <f>R30+AG30+AV30</f>
        <v>22</v>
      </c>
      <c r="D30" s="30">
        <f>S30+AH30+AW30</f>
        <v>8</v>
      </c>
      <c r="E30" s="29" t="s">
        <v>43</v>
      </c>
      <c r="F30" s="31">
        <f>U30+AJ30+AY30</f>
        <v>14</v>
      </c>
      <c r="G30" s="32">
        <f>IF(C30&gt;0,D30/C30,-0.001)</f>
        <v>0.36363636363636365</v>
      </c>
      <c r="H30" s="33">
        <f>W30+AL30+BA30</f>
        <v>1343</v>
      </c>
      <c r="I30" s="28" t="s">
        <v>45</v>
      </c>
      <c r="J30" s="34">
        <f>Y30+AN30+BC30</f>
        <v>1496</v>
      </c>
      <c r="K30" s="35">
        <f>IF(C30&gt;0,H30-J30,-9999)</f>
        <v>-153</v>
      </c>
      <c r="L30" s="36">
        <f>IF(C30&gt;0,H30/J30,-0.001)</f>
        <v>0.8977272727272727</v>
      </c>
      <c r="M30" s="37">
        <f>IF(C30&gt;0,H30/C30,-0.1)</f>
        <v>61.04545454545455</v>
      </c>
      <c r="N30" s="28" t="s">
        <v>45</v>
      </c>
      <c r="O30" s="38">
        <f>IF(C30&gt;0,J30/C30,-0.1)</f>
        <v>68</v>
      </c>
      <c r="P30" s="37">
        <f>IF(C30&gt;0,M30-O30,-0.1)</f>
        <v>-6.954545454545453</v>
      </c>
      <c r="Q30" s="39"/>
      <c r="R30" s="29">
        <f>S30+U30</f>
        <v>11</v>
      </c>
      <c r="S30" s="30">
        <v>6</v>
      </c>
      <c r="T30" s="29" t="s">
        <v>43</v>
      </c>
      <c r="U30" s="31">
        <v>5</v>
      </c>
      <c r="V30" s="32">
        <f>IF(R30&gt;0,S30/R30,-0.001)</f>
        <v>0.5454545454545454</v>
      </c>
      <c r="W30" s="33">
        <v>719</v>
      </c>
      <c r="X30" s="28" t="s">
        <v>45</v>
      </c>
      <c r="Y30" s="34">
        <v>723</v>
      </c>
      <c r="Z30" s="35">
        <f>IF(R30&gt;0,W30-Y30,-9999)</f>
        <v>-4</v>
      </c>
      <c r="AA30" s="36">
        <f>IF(R30&gt;0,W30/Y30,-0.001)</f>
        <v>0.9944674965421854</v>
      </c>
      <c r="AB30" s="37">
        <f>IF(R30&gt;0,W30/R30,-0.1)</f>
        <v>65.36363636363636</v>
      </c>
      <c r="AC30" s="28" t="s">
        <v>45</v>
      </c>
      <c r="AD30" s="38">
        <f>IF(R30&gt;0,Y30/R30,-0.1)</f>
        <v>65.72727272727273</v>
      </c>
      <c r="AE30" s="37">
        <f>IF(R30&gt;0,AB30-AD30,-0.1)</f>
        <v>-0.36363636363637397</v>
      </c>
      <c r="AF30" s="39" t="s">
        <v>47</v>
      </c>
      <c r="AG30" s="29">
        <f>AH30+AJ30</f>
        <v>10</v>
      </c>
      <c r="AH30" s="30">
        <v>1</v>
      </c>
      <c r="AI30" s="29" t="s">
        <v>43</v>
      </c>
      <c r="AJ30" s="31">
        <v>9</v>
      </c>
      <c r="AK30" s="32">
        <f>IF(AG30&gt;0,AH30/AG30,-0.001)</f>
        <v>0.1</v>
      </c>
      <c r="AL30" s="33">
        <v>558</v>
      </c>
      <c r="AM30" s="28" t="s">
        <v>45</v>
      </c>
      <c r="AN30" s="34">
        <v>726</v>
      </c>
      <c r="AO30" s="35">
        <f>IF(AG30&gt;0,AL30-AN30,-9999)</f>
        <v>-168</v>
      </c>
      <c r="AP30" s="36">
        <f>IF(AG30&gt;0,AL30/AN30,-0.001)</f>
        <v>0.768595041322314</v>
      </c>
      <c r="AQ30" s="37">
        <f>IF(AG30&gt;0,AL30/AG30,-0.1)</f>
        <v>55.8</v>
      </c>
      <c r="AR30" s="28" t="s">
        <v>45</v>
      </c>
      <c r="AS30" s="38">
        <f>IF(AG30&gt;0,AN30/AG30,-0.1)</f>
        <v>72.6</v>
      </c>
      <c r="AT30" s="37">
        <f>IF(AG30&gt;0,AQ30-AS30,-0.1)</f>
        <v>-16.799999999999997</v>
      </c>
      <c r="AU30" s="39" t="s">
        <v>47</v>
      </c>
      <c r="AV30" s="29">
        <f>AW30+AY30</f>
        <v>1</v>
      </c>
      <c r="AW30" s="30">
        <v>1</v>
      </c>
      <c r="AX30" s="29" t="s">
        <v>43</v>
      </c>
      <c r="AY30" s="31">
        <v>0</v>
      </c>
      <c r="AZ30" s="32">
        <f>IF(AV30&gt;0,AW30/AV30,-0.001)</f>
        <v>1</v>
      </c>
      <c r="BA30" s="33">
        <v>66</v>
      </c>
      <c r="BB30" s="28" t="s">
        <v>45</v>
      </c>
      <c r="BC30" s="34">
        <v>47</v>
      </c>
      <c r="BD30" s="35">
        <f>IF(AV30&gt;0,BA30-BC30,-9999)</f>
        <v>19</v>
      </c>
      <c r="BE30" s="36">
        <f>IF(AV30&gt;0,BA30/BC30,-0.001)</f>
        <v>1.4042553191489362</v>
      </c>
      <c r="BF30" s="37">
        <f>IF(AV30&gt;0,BA30/AV30,-0.1)</f>
        <v>66</v>
      </c>
      <c r="BG30" s="28" t="s">
        <v>45</v>
      </c>
      <c r="BH30" s="38">
        <f>IF(AV30&gt;0,BC30/AV30,-0.1)</f>
        <v>47</v>
      </c>
      <c r="BI30" s="37">
        <f>IF(AV30&gt;0,BF30-BH30,-0.1)</f>
        <v>19</v>
      </c>
    </row>
    <row r="31" spans="1:61" s="40" customFormat="1" ht="12.75">
      <c r="A31" s="40" t="s">
        <v>74</v>
      </c>
      <c r="B31" s="41" t="s">
        <v>56</v>
      </c>
      <c r="C31" s="42">
        <f>R31+AG31+AV31</f>
        <v>22</v>
      </c>
      <c r="D31" s="43">
        <f>S31+AH31+AW31</f>
        <v>13</v>
      </c>
      <c r="E31" s="42" t="s">
        <v>43</v>
      </c>
      <c r="F31" s="44">
        <f>U31+AJ31+AY31</f>
        <v>9</v>
      </c>
      <c r="G31" s="45">
        <f>IF(C31&gt;0,D31/C31,-0.001)</f>
        <v>0.5909090909090909</v>
      </c>
      <c r="H31" s="46">
        <f>W31+AL31+BA31</f>
        <v>1571</v>
      </c>
      <c r="I31" s="47" t="s">
        <v>45</v>
      </c>
      <c r="J31" s="48">
        <f>Y31+AN31+BC31</f>
        <v>1419</v>
      </c>
      <c r="K31" s="49">
        <f>IF(C31&gt;0,H31-J31,-9999)</f>
        <v>152</v>
      </c>
      <c r="L31" s="50">
        <f>IF(C31&gt;0,H31/J31,-0.001)</f>
        <v>1.1071176885130374</v>
      </c>
      <c r="M31" s="51">
        <f>IF(C31&gt;0,H31/C31,-0.1)</f>
        <v>71.4090909090909</v>
      </c>
      <c r="N31" s="47" t="s">
        <v>45</v>
      </c>
      <c r="O31" s="52">
        <f>IF(C31&gt;0,J31/C31,-0.1)</f>
        <v>64.5</v>
      </c>
      <c r="P31" s="51">
        <f>IF(C31&gt;0,M31-O31,-0.1)</f>
        <v>6.9090909090909065</v>
      </c>
      <c r="Q31" s="39"/>
      <c r="R31" s="42">
        <f>S31+U31</f>
        <v>11</v>
      </c>
      <c r="S31" s="43">
        <v>6</v>
      </c>
      <c r="T31" s="42" t="s">
        <v>43</v>
      </c>
      <c r="U31" s="44">
        <v>5</v>
      </c>
      <c r="V31" s="45">
        <f>IF(R31&gt;0,S31/R31,-0.001)</f>
        <v>0.5454545454545454</v>
      </c>
      <c r="W31" s="46">
        <v>810</v>
      </c>
      <c r="X31" s="47" t="s">
        <v>45</v>
      </c>
      <c r="Y31" s="48">
        <v>715</v>
      </c>
      <c r="Z31" s="49">
        <f>IF(R31&gt;0,W31-Y31,-9999)</f>
        <v>95</v>
      </c>
      <c r="AA31" s="50">
        <f>IF(R31&gt;0,W31/Y31,-0.001)</f>
        <v>1.132867132867133</v>
      </c>
      <c r="AB31" s="51">
        <f>IF(R31&gt;0,W31/R31,-0.1)</f>
        <v>73.63636363636364</v>
      </c>
      <c r="AC31" s="47" t="s">
        <v>45</v>
      </c>
      <c r="AD31" s="52">
        <f>IF(R31&gt;0,Y31/R31,-0.1)</f>
        <v>65</v>
      </c>
      <c r="AE31" s="51">
        <f>IF(R31&gt;0,AB31-AD31,-0.1)</f>
        <v>8.63636363636364</v>
      </c>
      <c r="AF31" s="39" t="s">
        <v>47</v>
      </c>
      <c r="AG31" s="42">
        <f>AH31+AJ31</f>
        <v>11</v>
      </c>
      <c r="AH31" s="43">
        <v>7</v>
      </c>
      <c r="AI31" s="42" t="s">
        <v>43</v>
      </c>
      <c r="AJ31" s="44">
        <v>4</v>
      </c>
      <c r="AK31" s="45">
        <f>IF(AG31&gt;0,AH31/AG31,-0.001)</f>
        <v>0.6363636363636364</v>
      </c>
      <c r="AL31" s="46">
        <v>761</v>
      </c>
      <c r="AM31" s="47" t="s">
        <v>45</v>
      </c>
      <c r="AN31" s="48">
        <v>704</v>
      </c>
      <c r="AO31" s="49">
        <f>IF(AG31&gt;0,AL31-AN31,-9999)</f>
        <v>57</v>
      </c>
      <c r="AP31" s="50">
        <f>IF(AG31&gt;0,AL31/AN31,-0.001)</f>
        <v>1.0809659090909092</v>
      </c>
      <c r="AQ31" s="51">
        <f>IF(AG31&gt;0,AL31/AG31,-0.1)</f>
        <v>69.18181818181819</v>
      </c>
      <c r="AR31" s="47" t="s">
        <v>45</v>
      </c>
      <c r="AS31" s="52">
        <f>IF(AG31&gt;0,AN31/AG31,-0.1)</f>
        <v>64</v>
      </c>
      <c r="AT31" s="51">
        <f>IF(AG31&gt;0,AQ31-AS31,-0.1)</f>
        <v>5.181818181818187</v>
      </c>
      <c r="AU31" s="39" t="s">
        <v>47</v>
      </c>
      <c r="AV31" s="42">
        <f>AW31+AY31</f>
        <v>0</v>
      </c>
      <c r="AW31" s="43">
        <v>0</v>
      </c>
      <c r="AX31" s="42" t="s">
        <v>43</v>
      </c>
      <c r="AY31" s="44">
        <v>0</v>
      </c>
      <c r="AZ31" s="45">
        <f>IF(AV31&gt;0,AW31/AV31,-0.001)</f>
        <v>-0.001</v>
      </c>
      <c r="BA31" s="46">
        <v>0</v>
      </c>
      <c r="BB31" s="47" t="s">
        <v>45</v>
      </c>
      <c r="BC31" s="48">
        <v>0</v>
      </c>
      <c r="BD31" s="49">
        <f>IF(AV31&gt;0,BA31-BC31,-9999)</f>
        <v>-9999</v>
      </c>
      <c r="BE31" s="50">
        <f>IF(AV31&gt;0,BA31/BC31,-0.001)</f>
        <v>-0.001</v>
      </c>
      <c r="BF31" s="51">
        <f>IF(AV31&gt;0,BA31/AV31,-0.1)</f>
        <v>-0.1</v>
      </c>
      <c r="BG31" s="47" t="s">
        <v>45</v>
      </c>
      <c r="BH31" s="52">
        <f>IF(AV31&gt;0,BC31/AV31,-0.1)</f>
        <v>-0.1</v>
      </c>
      <c r="BI31" s="51">
        <f>IF(AV31&gt;0,BF31-BH31,-0.1)</f>
        <v>-0.1</v>
      </c>
    </row>
    <row r="32" spans="1:61" s="40" customFormat="1" ht="12.75">
      <c r="A32" s="27" t="s">
        <v>75</v>
      </c>
      <c r="B32" s="28" t="s">
        <v>56</v>
      </c>
      <c r="C32" s="29">
        <f>R32+AG32+AV32</f>
        <v>22</v>
      </c>
      <c r="D32" s="30">
        <f>S32+AH32+AW32</f>
        <v>14</v>
      </c>
      <c r="E32" s="29" t="s">
        <v>43</v>
      </c>
      <c r="F32" s="31">
        <f>U32+AJ32+AY32</f>
        <v>8</v>
      </c>
      <c r="G32" s="32">
        <f>IF(C32&gt;0,D32/C32,-0.001)</f>
        <v>0.6363636363636364</v>
      </c>
      <c r="H32" s="33">
        <f>W32+AL32+BA32</f>
        <v>1569</v>
      </c>
      <c r="I32" s="28" t="s">
        <v>45</v>
      </c>
      <c r="J32" s="34">
        <f>Y32+AN32+BC32</f>
        <v>1497</v>
      </c>
      <c r="K32" s="35">
        <f>IF(C32&gt;0,H32-J32,-9999)</f>
        <v>72</v>
      </c>
      <c r="L32" s="36">
        <f>IF(C32&gt;0,H32/J32,-0.001)</f>
        <v>1.0480961923847696</v>
      </c>
      <c r="M32" s="37">
        <f>IF(C32&gt;0,H32/C32,-0.1)</f>
        <v>71.31818181818181</v>
      </c>
      <c r="N32" s="28" t="s">
        <v>45</v>
      </c>
      <c r="O32" s="38">
        <f>IF(C32&gt;0,J32/C32,-0.1)</f>
        <v>68.04545454545455</v>
      </c>
      <c r="P32" s="37">
        <f>IF(C32&gt;0,M32-O32,-0.1)</f>
        <v>3.2727272727272663</v>
      </c>
      <c r="Q32" s="39"/>
      <c r="R32" s="29">
        <f>S32+U32</f>
        <v>11</v>
      </c>
      <c r="S32" s="30">
        <v>10</v>
      </c>
      <c r="T32" s="29" t="s">
        <v>43</v>
      </c>
      <c r="U32" s="31">
        <v>1</v>
      </c>
      <c r="V32" s="32">
        <f>IF(R32&gt;0,S32/R32,-0.001)</f>
        <v>0.9090909090909091</v>
      </c>
      <c r="W32" s="33">
        <v>814</v>
      </c>
      <c r="X32" s="28" t="s">
        <v>45</v>
      </c>
      <c r="Y32" s="34">
        <v>701</v>
      </c>
      <c r="Z32" s="35">
        <f>IF(R32&gt;0,W32-Y32,-9999)</f>
        <v>113</v>
      </c>
      <c r="AA32" s="36">
        <f>IF(R32&gt;0,W32/Y32,-0.001)</f>
        <v>1.1611982881597718</v>
      </c>
      <c r="AB32" s="37">
        <f>IF(R32&gt;0,W32/R32,-0.1)</f>
        <v>74</v>
      </c>
      <c r="AC32" s="28" t="s">
        <v>45</v>
      </c>
      <c r="AD32" s="38">
        <f>IF(R32&gt;0,Y32/R32,-0.1)</f>
        <v>63.72727272727273</v>
      </c>
      <c r="AE32" s="37">
        <f>IF(R32&gt;0,AB32-AD32,-0.1)</f>
        <v>10.272727272727273</v>
      </c>
      <c r="AF32" s="39" t="s">
        <v>47</v>
      </c>
      <c r="AG32" s="29">
        <f>AH32+AJ32</f>
        <v>11</v>
      </c>
      <c r="AH32" s="30">
        <v>4</v>
      </c>
      <c r="AI32" s="29" t="s">
        <v>43</v>
      </c>
      <c r="AJ32" s="31">
        <v>7</v>
      </c>
      <c r="AK32" s="32">
        <f>IF(AG32&gt;0,AH32/AG32,-0.001)</f>
        <v>0.36363636363636365</v>
      </c>
      <c r="AL32" s="33">
        <v>755</v>
      </c>
      <c r="AM32" s="28" t="s">
        <v>45</v>
      </c>
      <c r="AN32" s="34">
        <v>796</v>
      </c>
      <c r="AO32" s="35">
        <f>IF(AG32&gt;0,AL32-AN32,-9999)</f>
        <v>-41</v>
      </c>
      <c r="AP32" s="36">
        <f>IF(AG32&gt;0,AL32/AN32,-0.001)</f>
        <v>0.9484924623115578</v>
      </c>
      <c r="AQ32" s="37">
        <f>IF(AG32&gt;0,AL32/AG32,-0.1)</f>
        <v>68.63636363636364</v>
      </c>
      <c r="AR32" s="28" t="s">
        <v>45</v>
      </c>
      <c r="AS32" s="38">
        <f>IF(AG32&gt;0,AN32/AG32,-0.1)</f>
        <v>72.36363636363636</v>
      </c>
      <c r="AT32" s="37">
        <f>IF(AG32&gt;0,AQ32-AS32,-0.1)</f>
        <v>-3.7272727272727195</v>
      </c>
      <c r="AU32" s="39" t="s">
        <v>47</v>
      </c>
      <c r="AV32" s="29">
        <f>AW32+AY32</f>
        <v>0</v>
      </c>
      <c r="AW32" s="30">
        <v>0</v>
      </c>
      <c r="AX32" s="29" t="s">
        <v>43</v>
      </c>
      <c r="AY32" s="31">
        <v>0</v>
      </c>
      <c r="AZ32" s="32">
        <f>IF(AV32&gt;0,AW32/AV32,-0.001)</f>
        <v>-0.001</v>
      </c>
      <c r="BA32" s="33">
        <v>0</v>
      </c>
      <c r="BB32" s="28" t="s">
        <v>45</v>
      </c>
      <c r="BC32" s="34">
        <v>0</v>
      </c>
      <c r="BD32" s="35">
        <f>IF(AV32&gt;0,BA32-BC32,-9999)</f>
        <v>-9999</v>
      </c>
      <c r="BE32" s="36">
        <f>IF(AV32&gt;0,BA32/BC32,-0.001)</f>
        <v>-0.001</v>
      </c>
      <c r="BF32" s="37">
        <f>IF(AV32&gt;0,BA32/AV32,-0.1)</f>
        <v>-0.1</v>
      </c>
      <c r="BG32" s="28" t="s">
        <v>45</v>
      </c>
      <c r="BH32" s="38">
        <f>IF(AV32&gt;0,BC32/AV32,-0.1)</f>
        <v>-0.1</v>
      </c>
      <c r="BI32" s="37">
        <f>IF(AV32&gt;0,BF32-BH32,-0.1)</f>
        <v>-0.1</v>
      </c>
    </row>
    <row r="33" spans="1:61" s="40" customFormat="1" ht="12.75">
      <c r="A33" s="40" t="s">
        <v>76</v>
      </c>
      <c r="B33" s="41" t="s">
        <v>56</v>
      </c>
      <c r="C33" s="42">
        <f>R33+AG33+AV33</f>
        <v>22</v>
      </c>
      <c r="D33" s="43">
        <f>S33+AH33+AW33</f>
        <v>13</v>
      </c>
      <c r="E33" s="42" t="s">
        <v>43</v>
      </c>
      <c r="F33" s="44">
        <f>U33+AJ33+AY33</f>
        <v>9</v>
      </c>
      <c r="G33" s="45">
        <f>IF(C33&gt;0,D33/C33,-0.001)</f>
        <v>0.5909090909090909</v>
      </c>
      <c r="H33" s="46">
        <f>W33+AL33+BA33</f>
        <v>1589</v>
      </c>
      <c r="I33" s="47" t="s">
        <v>45</v>
      </c>
      <c r="J33" s="48">
        <f>Y33+AN33+BC33</f>
        <v>1517</v>
      </c>
      <c r="K33" s="49">
        <f>IF(C33&gt;0,H33-J33,-9999)</f>
        <v>72</v>
      </c>
      <c r="L33" s="50">
        <f>IF(C33&gt;0,H33/J33,-0.001)</f>
        <v>1.047462096242584</v>
      </c>
      <c r="M33" s="51">
        <f>IF(C33&gt;0,H33/C33,-0.1)</f>
        <v>72.22727272727273</v>
      </c>
      <c r="N33" s="47" t="s">
        <v>45</v>
      </c>
      <c r="O33" s="52">
        <f>IF(C33&gt;0,J33/C33,-0.1)</f>
        <v>68.95454545454545</v>
      </c>
      <c r="P33" s="51">
        <f>IF(C33&gt;0,M33-O33,-0.1)</f>
        <v>3.2727272727272805</v>
      </c>
      <c r="Q33" s="39"/>
      <c r="R33" s="42">
        <f>S33+U33</f>
        <v>11</v>
      </c>
      <c r="S33" s="43">
        <v>7</v>
      </c>
      <c r="T33" s="42" t="s">
        <v>43</v>
      </c>
      <c r="U33" s="44">
        <v>4</v>
      </c>
      <c r="V33" s="45">
        <f>IF(R33&gt;0,S33/R33,-0.001)</f>
        <v>0.6363636363636364</v>
      </c>
      <c r="W33" s="46">
        <v>801</v>
      </c>
      <c r="X33" s="47" t="s">
        <v>45</v>
      </c>
      <c r="Y33" s="48">
        <v>769</v>
      </c>
      <c r="Z33" s="49">
        <f>IF(R33&gt;0,W33-Y33,-9999)</f>
        <v>32</v>
      </c>
      <c r="AA33" s="50">
        <f>IF(R33&gt;0,W33/Y33,-0.001)</f>
        <v>1.0416124837451235</v>
      </c>
      <c r="AB33" s="51">
        <f>IF(R33&gt;0,W33/R33,-0.1)</f>
        <v>72.81818181818181</v>
      </c>
      <c r="AC33" s="47" t="s">
        <v>45</v>
      </c>
      <c r="AD33" s="52">
        <f>IF(R33&gt;0,Y33/R33,-0.1)</f>
        <v>69.9090909090909</v>
      </c>
      <c r="AE33" s="51">
        <f>IF(R33&gt;0,AB33-AD33,-0.1)</f>
        <v>2.9090909090909065</v>
      </c>
      <c r="AF33" s="39"/>
      <c r="AG33" s="42">
        <f>AH33+AJ33</f>
        <v>11</v>
      </c>
      <c r="AH33" s="43">
        <v>6</v>
      </c>
      <c r="AI33" s="42" t="s">
        <v>43</v>
      </c>
      <c r="AJ33" s="44">
        <v>5</v>
      </c>
      <c r="AK33" s="45">
        <f>IF(AG33&gt;0,AH33/AG33,-0.001)</f>
        <v>0.5454545454545454</v>
      </c>
      <c r="AL33" s="46">
        <v>788</v>
      </c>
      <c r="AM33" s="47" t="s">
        <v>45</v>
      </c>
      <c r="AN33" s="48">
        <v>748</v>
      </c>
      <c r="AO33" s="49">
        <f>IF(AG33&gt;0,AL33-AN33,-9999)</f>
        <v>40</v>
      </c>
      <c r="AP33" s="50">
        <f>IF(AG33&gt;0,AL33/AN33,-0.001)</f>
        <v>1.053475935828877</v>
      </c>
      <c r="AQ33" s="51">
        <f>IF(AG33&gt;0,AL33/AG33,-0.1)</f>
        <v>71.63636363636364</v>
      </c>
      <c r="AR33" s="47" t="s">
        <v>45</v>
      </c>
      <c r="AS33" s="52">
        <f>IF(AG33&gt;0,AN33/AG33,-0.1)</f>
        <v>68</v>
      </c>
      <c r="AT33" s="51">
        <f>IF(AG33&gt;0,AQ33-AS33,-0.1)</f>
        <v>3.6363636363636402</v>
      </c>
      <c r="AU33" s="39"/>
      <c r="AV33" s="42">
        <f>AW33+AY33</f>
        <v>0</v>
      </c>
      <c r="AW33" s="43">
        <v>0</v>
      </c>
      <c r="AX33" s="42" t="s">
        <v>43</v>
      </c>
      <c r="AY33" s="44">
        <v>0</v>
      </c>
      <c r="AZ33" s="45">
        <f>IF(AV33&gt;0,AW33/AV33,-0.001)</f>
        <v>-0.001</v>
      </c>
      <c r="BA33" s="46">
        <v>0</v>
      </c>
      <c r="BB33" s="47" t="s">
        <v>45</v>
      </c>
      <c r="BC33" s="48">
        <v>0</v>
      </c>
      <c r="BD33" s="49">
        <f>IF(AV33&gt;0,BA33-BC33,-9999)</f>
        <v>-9999</v>
      </c>
      <c r="BE33" s="50">
        <f>IF(AV33&gt;0,BA33/BC33,-0.001)</f>
        <v>-0.001</v>
      </c>
      <c r="BF33" s="51">
        <f>IF(AV33&gt;0,BA33/AV33,-0.1)</f>
        <v>-0.1</v>
      </c>
      <c r="BG33" s="47" t="s">
        <v>45</v>
      </c>
      <c r="BH33" s="52">
        <f>IF(AV33&gt;0,BC33/AV33,-0.1)</f>
        <v>-0.1</v>
      </c>
      <c r="BI33" s="51">
        <f>IF(AV33&gt;0,BF33-BH33,-0.1)</f>
        <v>-0.1</v>
      </c>
    </row>
    <row r="34" spans="1:61" s="40" customFormat="1" ht="12.75">
      <c r="A34" s="27" t="s">
        <v>77</v>
      </c>
      <c r="B34" s="28" t="s">
        <v>56</v>
      </c>
      <c r="C34" s="29">
        <f>R34+AG34+AV34</f>
        <v>21</v>
      </c>
      <c r="D34" s="30">
        <f>S34+AH34+AW34</f>
        <v>16</v>
      </c>
      <c r="E34" s="29" t="s">
        <v>43</v>
      </c>
      <c r="F34" s="31">
        <f>U34+AJ34+AY34</f>
        <v>5</v>
      </c>
      <c r="G34" s="32">
        <f>IF(C34&gt;0,D34/C34,-0.001)</f>
        <v>0.7619047619047619</v>
      </c>
      <c r="H34" s="33">
        <f>W34+AL34+BA34</f>
        <v>1597</v>
      </c>
      <c r="I34" s="28" t="s">
        <v>45</v>
      </c>
      <c r="J34" s="34">
        <f>Y34+AN34+BC34</f>
        <v>1424</v>
      </c>
      <c r="K34" s="35">
        <f>IF(C34&gt;0,H34-J34,-9999)</f>
        <v>173</v>
      </c>
      <c r="L34" s="36">
        <f>IF(C34&gt;0,H34/J34,-0.001)</f>
        <v>1.1214887640449438</v>
      </c>
      <c r="M34" s="37">
        <f>IF(C34&gt;0,H34/C34,-0.1)</f>
        <v>76.04761904761905</v>
      </c>
      <c r="N34" s="28" t="s">
        <v>45</v>
      </c>
      <c r="O34" s="38">
        <f>IF(C34&gt;0,J34/C34,-0.1)</f>
        <v>67.80952380952381</v>
      </c>
      <c r="P34" s="37">
        <f>IF(C34&gt;0,M34-O34,-0.1)</f>
        <v>8.23809523809524</v>
      </c>
      <c r="Q34" s="39"/>
      <c r="R34" s="29">
        <f>S34+U34</f>
        <v>11</v>
      </c>
      <c r="S34" s="30">
        <v>9</v>
      </c>
      <c r="T34" s="29" t="s">
        <v>43</v>
      </c>
      <c r="U34" s="31">
        <v>2</v>
      </c>
      <c r="V34" s="32">
        <f>IF(R34&gt;0,S34/R34,-0.001)</f>
        <v>0.8181818181818182</v>
      </c>
      <c r="W34" s="33">
        <f>755+84</f>
        <v>839</v>
      </c>
      <c r="X34" s="28" t="s">
        <v>45</v>
      </c>
      <c r="Y34" s="34">
        <f>682+69</f>
        <v>751</v>
      </c>
      <c r="Z34" s="35">
        <f>IF(R34&gt;0,W34-Y34,-9999)</f>
        <v>88</v>
      </c>
      <c r="AA34" s="36">
        <f>IF(R34&gt;0,W34/Y34,-0.001)</f>
        <v>1.1171770972037283</v>
      </c>
      <c r="AB34" s="37">
        <f>IF(R34&gt;0,W34/R34,-0.1)</f>
        <v>76.27272727272727</v>
      </c>
      <c r="AC34" s="28" t="s">
        <v>45</v>
      </c>
      <c r="AD34" s="38">
        <f>IF(R34&gt;0,Y34/R34,-0.1)</f>
        <v>68.27272727272727</v>
      </c>
      <c r="AE34" s="37">
        <f>IF(R34&gt;0,AB34-AD34,-0.1)</f>
        <v>8</v>
      </c>
      <c r="AF34" s="39" t="s">
        <v>47</v>
      </c>
      <c r="AG34" s="29">
        <f>AH34+AJ34</f>
        <v>9</v>
      </c>
      <c r="AH34" s="30">
        <v>6</v>
      </c>
      <c r="AI34" s="29" t="s">
        <v>43</v>
      </c>
      <c r="AJ34" s="31">
        <v>3</v>
      </c>
      <c r="AK34" s="32">
        <f>IF(AG34&gt;0,AH34/AG34,-0.001)</f>
        <v>0.6666666666666666</v>
      </c>
      <c r="AL34" s="33">
        <v>675</v>
      </c>
      <c r="AM34" s="28" t="s">
        <v>45</v>
      </c>
      <c r="AN34" s="34">
        <v>619</v>
      </c>
      <c r="AO34" s="35">
        <f>IF(AG34&gt;0,AL34-AN34,-9999)</f>
        <v>56</v>
      </c>
      <c r="AP34" s="36">
        <f>IF(AG34&gt;0,AL34/AN34,-0.001)</f>
        <v>1.0904684975767367</v>
      </c>
      <c r="AQ34" s="37">
        <f>IF(AG34&gt;0,AL34/AG34,-0.1)</f>
        <v>75</v>
      </c>
      <c r="AR34" s="28" t="s">
        <v>45</v>
      </c>
      <c r="AS34" s="38">
        <f>IF(AG34&gt;0,AN34/AG34,-0.1)</f>
        <v>68.77777777777777</v>
      </c>
      <c r="AT34" s="37">
        <f>IF(AG34&gt;0,AQ34-AS34,-0.1)</f>
        <v>6.2222222222222285</v>
      </c>
      <c r="AU34" s="39" t="s">
        <v>47</v>
      </c>
      <c r="AV34" s="29">
        <f>AW34+AY34</f>
        <v>1</v>
      </c>
      <c r="AW34" s="30">
        <v>1</v>
      </c>
      <c r="AX34" s="29" t="s">
        <v>43</v>
      </c>
      <c r="AY34" s="31">
        <v>0</v>
      </c>
      <c r="AZ34" s="32">
        <f>IF(AV34&gt;0,AW34/AV34,-0.001)</f>
        <v>1</v>
      </c>
      <c r="BA34" s="33">
        <v>83</v>
      </c>
      <c r="BB34" s="28" t="s">
        <v>45</v>
      </c>
      <c r="BC34" s="34">
        <v>54</v>
      </c>
      <c r="BD34" s="35">
        <f>IF(AV34&gt;0,BA34-BC34,-9999)</f>
        <v>29</v>
      </c>
      <c r="BE34" s="36">
        <f>IF(AV34&gt;0,BA34/BC34,-0.001)</f>
        <v>1.537037037037037</v>
      </c>
      <c r="BF34" s="37">
        <f>IF(AV34&gt;0,BA34/AV34,-0.1)</f>
        <v>83</v>
      </c>
      <c r="BG34" s="28" t="s">
        <v>45</v>
      </c>
      <c r="BH34" s="38">
        <f>IF(AV34&gt;0,BC34/AV34,-0.1)</f>
        <v>54</v>
      </c>
      <c r="BI34" s="37">
        <f>IF(AV34&gt;0,BF34-BH34,-0.1)</f>
        <v>29</v>
      </c>
    </row>
    <row r="35" spans="1:61" s="40" customFormat="1" ht="12.75">
      <c r="A35" s="40" t="s">
        <v>78</v>
      </c>
      <c r="B35" s="41" t="s">
        <v>56</v>
      </c>
      <c r="C35" s="42">
        <f>R35+AG35+AV35</f>
        <v>21</v>
      </c>
      <c r="D35" s="43">
        <f>S35+AH35+AW35</f>
        <v>6</v>
      </c>
      <c r="E35" s="42" t="s">
        <v>43</v>
      </c>
      <c r="F35" s="44">
        <f>U35+AJ35+AY35</f>
        <v>15</v>
      </c>
      <c r="G35" s="45">
        <f>IF(C35&gt;0,D35/C35,-0.001)</f>
        <v>0.2857142857142857</v>
      </c>
      <c r="H35" s="46">
        <f>W35+AL35+BA35</f>
        <v>1488</v>
      </c>
      <c r="I35" s="47" t="s">
        <v>45</v>
      </c>
      <c r="J35" s="48">
        <f>Y35+AN35+BC35</f>
        <v>1576</v>
      </c>
      <c r="K35" s="49">
        <f>IF(C35&gt;0,H35-J35,-9999)</f>
        <v>-88</v>
      </c>
      <c r="L35" s="50">
        <f>IF(C35&gt;0,H35/J35,-0.001)</f>
        <v>0.9441624365482234</v>
      </c>
      <c r="M35" s="51">
        <f>IF(C35&gt;0,H35/C35,-0.1)</f>
        <v>70.85714285714286</v>
      </c>
      <c r="N35" s="47" t="s">
        <v>45</v>
      </c>
      <c r="O35" s="52">
        <f>IF(C35&gt;0,J35/C35,-0.1)</f>
        <v>75.04761904761905</v>
      </c>
      <c r="P35" s="51">
        <f>IF(C35&gt;0,M35-O35,-0.1)</f>
        <v>-4.19047619047619</v>
      </c>
      <c r="Q35" s="39"/>
      <c r="R35" s="42">
        <f>S35+U35</f>
        <v>10</v>
      </c>
      <c r="S35" s="43">
        <v>4</v>
      </c>
      <c r="T35" s="42" t="s">
        <v>43</v>
      </c>
      <c r="U35" s="44">
        <v>6</v>
      </c>
      <c r="V35" s="45">
        <f>IF(R35&gt;0,S35/R35,-0.001)</f>
        <v>0.4</v>
      </c>
      <c r="W35" s="46">
        <v>728</v>
      </c>
      <c r="X35" s="47" t="s">
        <v>45</v>
      </c>
      <c r="Y35" s="48">
        <v>738</v>
      </c>
      <c r="Z35" s="49">
        <f>IF(R35&gt;0,W35-Y35,-9999)</f>
        <v>-10</v>
      </c>
      <c r="AA35" s="50">
        <f>IF(R35&gt;0,W35/Y35,-0.001)</f>
        <v>0.986449864498645</v>
      </c>
      <c r="AB35" s="51">
        <f>IF(R35&gt;0,W35/R35,-0.1)</f>
        <v>72.8</v>
      </c>
      <c r="AC35" s="47" t="s">
        <v>45</v>
      </c>
      <c r="AD35" s="52">
        <f>IF(R35&gt;0,Y35/R35,-0.1)</f>
        <v>73.8</v>
      </c>
      <c r="AE35" s="51">
        <f>IF(R35&gt;0,AB35-AD35,-0.1)</f>
        <v>-1</v>
      </c>
      <c r="AF35" s="39"/>
      <c r="AG35" s="42">
        <f>AH35+AJ35</f>
        <v>10</v>
      </c>
      <c r="AH35" s="43">
        <v>2</v>
      </c>
      <c r="AI35" s="42" t="s">
        <v>43</v>
      </c>
      <c r="AJ35" s="44">
        <v>8</v>
      </c>
      <c r="AK35" s="45">
        <f>IF(AG35&gt;0,AH35/AG35,-0.001)</f>
        <v>0.2</v>
      </c>
      <c r="AL35" s="46">
        <v>699</v>
      </c>
      <c r="AM35" s="47" t="s">
        <v>45</v>
      </c>
      <c r="AN35" s="48">
        <v>762</v>
      </c>
      <c r="AO35" s="49">
        <f>IF(AG35&gt;0,AL35-AN35,-9999)</f>
        <v>-63</v>
      </c>
      <c r="AP35" s="50">
        <f>IF(AG35&gt;0,AL35/AN35,-0.001)</f>
        <v>0.9173228346456693</v>
      </c>
      <c r="AQ35" s="51">
        <f>IF(AG35&gt;0,AL35/AG35,-0.1)</f>
        <v>69.9</v>
      </c>
      <c r="AR35" s="47" t="s">
        <v>45</v>
      </c>
      <c r="AS35" s="52">
        <f>IF(AG35&gt;0,AN35/AG35,-0.1)</f>
        <v>76.2</v>
      </c>
      <c r="AT35" s="51">
        <f>IF(AG35&gt;0,AQ35-AS35,-0.1)</f>
        <v>-6.299999999999997</v>
      </c>
      <c r="AU35" s="39"/>
      <c r="AV35" s="42">
        <f>AW35+AY35</f>
        <v>1</v>
      </c>
      <c r="AW35" s="43">
        <v>0</v>
      </c>
      <c r="AX35" s="42" t="s">
        <v>43</v>
      </c>
      <c r="AY35" s="44">
        <v>1</v>
      </c>
      <c r="AZ35" s="45">
        <f>IF(AV35&gt;0,AW35/AV35,-0.001)</f>
        <v>0</v>
      </c>
      <c r="BA35" s="46">
        <v>61</v>
      </c>
      <c r="BB35" s="47" t="s">
        <v>45</v>
      </c>
      <c r="BC35" s="48">
        <v>76</v>
      </c>
      <c r="BD35" s="49">
        <f>IF(AV35&gt;0,BA35-BC35,-9999)</f>
        <v>-15</v>
      </c>
      <c r="BE35" s="50">
        <f>IF(AV35&gt;0,BA35/BC35,-0.001)</f>
        <v>0.8026315789473685</v>
      </c>
      <c r="BF35" s="51">
        <f>IF(AV35&gt;0,BA35/AV35,-0.1)</f>
        <v>61</v>
      </c>
      <c r="BG35" s="47" t="s">
        <v>45</v>
      </c>
      <c r="BH35" s="52">
        <f>IF(AV35&gt;0,BC35/AV35,-0.1)</f>
        <v>76</v>
      </c>
      <c r="BI35" s="51">
        <f>IF(AV35&gt;0,BF35-BH35,-0.1)</f>
        <v>-15</v>
      </c>
    </row>
    <row r="36" spans="1:61" s="40" customFormat="1" ht="12.75">
      <c r="A36" s="27" t="s">
        <v>79</v>
      </c>
      <c r="B36" s="28" t="s">
        <v>56</v>
      </c>
      <c r="C36" s="29">
        <f>R36+AG36+AV36</f>
        <v>22</v>
      </c>
      <c r="D36" s="30">
        <f>S36+AH36+AW36</f>
        <v>13</v>
      </c>
      <c r="E36" s="29" t="s">
        <v>43</v>
      </c>
      <c r="F36" s="31">
        <f>U36+AJ36+AY36</f>
        <v>9</v>
      </c>
      <c r="G36" s="32">
        <f>IF(C36&gt;0,D36/C36,-0.001)</f>
        <v>0.5909090909090909</v>
      </c>
      <c r="H36" s="33">
        <f>W36+AL36+BA36</f>
        <v>1399</v>
      </c>
      <c r="I36" s="28" t="s">
        <v>43</v>
      </c>
      <c r="J36" s="34">
        <f>Y36+AN36+BC36</f>
        <v>1308</v>
      </c>
      <c r="K36" s="35">
        <f>IF(C36&gt;0,H36-J36,-9999)</f>
        <v>91</v>
      </c>
      <c r="L36" s="36">
        <f>IF(C36&gt;0,H36/J36,-0.001)</f>
        <v>1.069571865443425</v>
      </c>
      <c r="M36" s="37">
        <f>IF(C36&gt;0,H36/(C36-1),-0.1)</f>
        <v>66.61904761904762</v>
      </c>
      <c r="N36" s="28" t="s">
        <v>45</v>
      </c>
      <c r="O36" s="38">
        <f>IF(C36&gt;0,(J36-20)/(C36-1),-0.1)</f>
        <v>61.333333333333336</v>
      </c>
      <c r="P36" s="37">
        <f>IF(C36&gt;0,M36-O36,-0.1)</f>
        <v>5.285714285714285</v>
      </c>
      <c r="Q36" s="39"/>
      <c r="R36" s="29">
        <f>S36+U36</f>
        <v>11</v>
      </c>
      <c r="S36" s="30">
        <v>8</v>
      </c>
      <c r="T36" s="29" t="s">
        <v>43</v>
      </c>
      <c r="U36" s="31">
        <v>3</v>
      </c>
      <c r="V36" s="32">
        <f>IF(R36&gt;0,S36/R36,-0.001)</f>
        <v>0.7272727272727273</v>
      </c>
      <c r="W36" s="33">
        <v>784</v>
      </c>
      <c r="X36" s="28" t="s">
        <v>45</v>
      </c>
      <c r="Y36" s="34">
        <v>698</v>
      </c>
      <c r="Z36" s="35">
        <f>IF(R36&gt;0,W36-Y36,-9999)</f>
        <v>86</v>
      </c>
      <c r="AA36" s="36">
        <f>IF(R36&gt;0,W36/Y36,-0.001)</f>
        <v>1.1232091690544412</v>
      </c>
      <c r="AB36" s="37">
        <f>IF(R36&gt;0,W36/R36,-0.1)</f>
        <v>71.27272727272727</v>
      </c>
      <c r="AC36" s="28" t="s">
        <v>45</v>
      </c>
      <c r="AD36" s="38">
        <f>IF(R36&gt;0,Y36/R36,-0.1)</f>
        <v>63.45454545454545</v>
      </c>
      <c r="AE36" s="37">
        <f>IF(R36&gt;0,AB36-AD36,-0.1)</f>
        <v>7.818181818181813</v>
      </c>
      <c r="AF36" s="39"/>
      <c r="AG36" s="29">
        <f>AH36+AJ36</f>
        <v>11</v>
      </c>
      <c r="AH36" s="30">
        <v>5</v>
      </c>
      <c r="AI36" s="29" t="s">
        <v>43</v>
      </c>
      <c r="AJ36" s="31">
        <v>6</v>
      </c>
      <c r="AK36" s="32">
        <f>IF(AG36&gt;0,AH36/AG36,-0.001)</f>
        <v>0.45454545454545453</v>
      </c>
      <c r="AL36" s="33">
        <v>615</v>
      </c>
      <c r="AM36" s="28" t="s">
        <v>43</v>
      </c>
      <c r="AN36" s="34">
        <v>610</v>
      </c>
      <c r="AO36" s="35">
        <f>IF(AG36&gt;0,AL36-AN36,-9999)</f>
        <v>5</v>
      </c>
      <c r="AP36" s="36">
        <f>IF(AG36&gt;0,AL36/AN36,-0.001)</f>
        <v>1.0081967213114753</v>
      </c>
      <c r="AQ36" s="37">
        <f>IF(AG36&gt;0,AL36/(AG36-1),-0.1)</f>
        <v>61.5</v>
      </c>
      <c r="AR36" s="28" t="s">
        <v>45</v>
      </c>
      <c r="AS36" s="38">
        <f>IF(AG36&gt;0,(AN36-20)/(AG36-1),-0.1)</f>
        <v>59</v>
      </c>
      <c r="AT36" s="37">
        <f>IF(AG36&gt;0,AQ36-AS36,-0.1)</f>
        <v>2.5</v>
      </c>
      <c r="AU36" s="39"/>
      <c r="AV36" s="29">
        <f>AW36+AY36</f>
        <v>0</v>
      </c>
      <c r="AW36" s="30">
        <v>0</v>
      </c>
      <c r="AX36" s="29" t="s">
        <v>43</v>
      </c>
      <c r="AY36" s="31">
        <v>0</v>
      </c>
      <c r="AZ36" s="32">
        <f>IF(AV36&gt;0,AW36/AV36,-0.001)</f>
        <v>-0.001</v>
      </c>
      <c r="BA36" s="33">
        <v>0</v>
      </c>
      <c r="BB36" s="28" t="s">
        <v>45</v>
      </c>
      <c r="BC36" s="34">
        <v>0</v>
      </c>
      <c r="BD36" s="35">
        <f>IF(AV36&gt;0,BA36-BC36,-9999)</f>
        <v>-9999</v>
      </c>
      <c r="BE36" s="36">
        <f>IF(AV36&gt;0,BA36/BC36,-0.001)</f>
        <v>-0.001</v>
      </c>
      <c r="BF36" s="37">
        <f>IF(AV36&gt;0,BA36/AV36,-0.1)</f>
        <v>-0.1</v>
      </c>
      <c r="BG36" s="28" t="s">
        <v>45</v>
      </c>
      <c r="BH36" s="38">
        <f>IF(AV36&gt;0,BC36/AV36,-0.1)</f>
        <v>-0.1</v>
      </c>
      <c r="BI36" s="37">
        <f>IF(AV36&gt;0,BF36-BH36,-0.1)</f>
        <v>-0.1</v>
      </c>
    </row>
    <row r="37" spans="1:61" s="40" customFormat="1" ht="12.75">
      <c r="A37" s="40" t="s">
        <v>80</v>
      </c>
      <c r="B37" s="41" t="s">
        <v>56</v>
      </c>
      <c r="C37" s="42">
        <f>R37+AG37+AV37</f>
        <v>24</v>
      </c>
      <c r="D37" s="43">
        <f>S37+AH37+AW37</f>
        <v>14</v>
      </c>
      <c r="E37" s="42" t="s">
        <v>43</v>
      </c>
      <c r="F37" s="44">
        <f>U37+AJ37+AY37</f>
        <v>10</v>
      </c>
      <c r="G37" s="45">
        <f>IF(C37&gt;0,D37/C37,-0.001)</f>
        <v>0.5833333333333334</v>
      </c>
      <c r="H37" s="46">
        <f>W37+AL37+BA37</f>
        <v>1704</v>
      </c>
      <c r="I37" s="47" t="s">
        <v>45</v>
      </c>
      <c r="J37" s="48">
        <f>Y37+AN37+BC37</f>
        <v>1637</v>
      </c>
      <c r="K37" s="49">
        <f>IF(C37&gt;0,H37-J37,-9999)</f>
        <v>67</v>
      </c>
      <c r="L37" s="50">
        <f>IF(C37&gt;0,H37/J37,-0.001)</f>
        <v>1.0409285277947464</v>
      </c>
      <c r="M37" s="51">
        <f>IF(C37&gt;0,H37/C37,-0.1)</f>
        <v>71</v>
      </c>
      <c r="N37" s="47" t="s">
        <v>45</v>
      </c>
      <c r="O37" s="52">
        <f>IF(C37&gt;0,J37/C37,-0.1)</f>
        <v>68.20833333333333</v>
      </c>
      <c r="P37" s="51">
        <f>IF(C37&gt;0,M37-O37,-0.1)</f>
        <v>2.7916666666666714</v>
      </c>
      <c r="Q37" s="39"/>
      <c r="R37" s="42">
        <f>S37+U37</f>
        <v>12</v>
      </c>
      <c r="S37" s="43">
        <v>7</v>
      </c>
      <c r="T37" s="42" t="s">
        <v>43</v>
      </c>
      <c r="U37" s="44">
        <v>5</v>
      </c>
      <c r="V37" s="45">
        <f>IF(R37&gt;0,S37/R37,-0.001)</f>
        <v>0.5833333333333334</v>
      </c>
      <c r="W37" s="46">
        <v>848</v>
      </c>
      <c r="X37" s="47" t="s">
        <v>45</v>
      </c>
      <c r="Y37" s="48">
        <v>807</v>
      </c>
      <c r="Z37" s="49">
        <f>IF(R37&gt;0,W37-Y37,-9999)</f>
        <v>41</v>
      </c>
      <c r="AA37" s="50">
        <f>IF(R37&gt;0,W37/Y37,-0.001)</f>
        <v>1.050805452292441</v>
      </c>
      <c r="AB37" s="51">
        <f>IF(R37&gt;0,W37/R37,-0.1)</f>
        <v>70.66666666666667</v>
      </c>
      <c r="AC37" s="47" t="s">
        <v>45</v>
      </c>
      <c r="AD37" s="52">
        <f>IF(R37&gt;0,Y37/R37,-0.1)</f>
        <v>67.25</v>
      </c>
      <c r="AE37" s="51">
        <f>IF(R37&gt;0,AB37-AD37,-0.1)</f>
        <v>3.4166666666666714</v>
      </c>
      <c r="AF37" s="39"/>
      <c r="AG37" s="42">
        <f>AH37+AJ37</f>
        <v>12</v>
      </c>
      <c r="AH37" s="43">
        <v>7</v>
      </c>
      <c r="AI37" s="42" t="s">
        <v>43</v>
      </c>
      <c r="AJ37" s="44">
        <v>5</v>
      </c>
      <c r="AK37" s="45">
        <f>IF(AG37&gt;0,AH37/AG37,-0.001)</f>
        <v>0.5833333333333334</v>
      </c>
      <c r="AL37" s="46">
        <v>856</v>
      </c>
      <c r="AM37" s="47" t="s">
        <v>45</v>
      </c>
      <c r="AN37" s="48">
        <v>830</v>
      </c>
      <c r="AO37" s="49">
        <f>IF(AG37&gt;0,AL37-AN37,-9999)</f>
        <v>26</v>
      </c>
      <c r="AP37" s="50">
        <f>IF(AG37&gt;0,AL37/AN37,-0.001)</f>
        <v>1.0313253012048194</v>
      </c>
      <c r="AQ37" s="51">
        <f>IF(AG37&gt;0,AL37/AG37,-0.1)</f>
        <v>71.33333333333333</v>
      </c>
      <c r="AR37" s="47" t="s">
        <v>45</v>
      </c>
      <c r="AS37" s="52">
        <f>IF(AG37&gt;0,AN37/AG37,-0.1)</f>
        <v>69.16666666666667</v>
      </c>
      <c r="AT37" s="51">
        <f>IF(AG37&gt;0,AQ37-AS37,-0.1)</f>
        <v>2.166666666666657</v>
      </c>
      <c r="AU37" s="39"/>
      <c r="AV37" s="42">
        <f>AW37+AY37</f>
        <v>0</v>
      </c>
      <c r="AW37" s="43">
        <v>0</v>
      </c>
      <c r="AX37" s="42" t="s">
        <v>43</v>
      </c>
      <c r="AY37" s="44">
        <v>0</v>
      </c>
      <c r="AZ37" s="45">
        <f>IF(AV37&gt;0,AW37/AV37,-0.001)</f>
        <v>-0.001</v>
      </c>
      <c r="BA37" s="46">
        <v>0</v>
      </c>
      <c r="BB37" s="47" t="s">
        <v>45</v>
      </c>
      <c r="BC37" s="48">
        <v>0</v>
      </c>
      <c r="BD37" s="49">
        <f>IF(AV37&gt;0,BA37-BC37,-9999)</f>
        <v>-9999</v>
      </c>
      <c r="BE37" s="50">
        <f>IF(AV37&gt;0,BA37/BC37,-0.001)</f>
        <v>-0.001</v>
      </c>
      <c r="BF37" s="51">
        <f>IF(AV37&gt;0,BA37/AV37,-0.1)</f>
        <v>-0.1</v>
      </c>
      <c r="BG37" s="47" t="s">
        <v>45</v>
      </c>
      <c r="BH37" s="52">
        <f>IF(AV37&gt;0,BC37/AV37,-0.1)</f>
        <v>-0.1</v>
      </c>
      <c r="BI37" s="51">
        <f>IF(AV37&gt;0,BF37-BH37,-0.1)</f>
        <v>-0.1</v>
      </c>
    </row>
    <row r="38" spans="1:61" s="40" customFormat="1" ht="12.75">
      <c r="A38" s="27" t="s">
        <v>81</v>
      </c>
      <c r="B38" s="28" t="s">
        <v>56</v>
      </c>
      <c r="C38" s="29">
        <f>R38+AG38+AV38</f>
        <v>20</v>
      </c>
      <c r="D38" s="30">
        <f>S38+AH38+AW38</f>
        <v>5</v>
      </c>
      <c r="E38" s="29" t="s">
        <v>43</v>
      </c>
      <c r="F38" s="31">
        <f>U38+AJ38+AY38</f>
        <v>15</v>
      </c>
      <c r="G38" s="32">
        <f>IF(C38&gt;0,D38/C38,-0.001)</f>
        <v>0.25</v>
      </c>
      <c r="H38" s="33">
        <f>W38+AL38+BA38</f>
        <v>1325</v>
      </c>
      <c r="I38" s="28" t="s">
        <v>45</v>
      </c>
      <c r="J38" s="34">
        <f>Y38+AN38+BC38</f>
        <v>1445</v>
      </c>
      <c r="K38" s="35">
        <f>IF(C38&gt;0,H38-J38,-9999)</f>
        <v>-120</v>
      </c>
      <c r="L38" s="36">
        <f>IF(C38&gt;0,H38/J38,-0.001)</f>
        <v>0.916955017301038</v>
      </c>
      <c r="M38" s="37">
        <f>IF(C38&gt;0,H38/C38,-0.1)</f>
        <v>66.25</v>
      </c>
      <c r="N38" s="28" t="s">
        <v>45</v>
      </c>
      <c r="O38" s="38">
        <f>IF(C38&gt;0,J38/C38,-0.1)</f>
        <v>72.25</v>
      </c>
      <c r="P38" s="37">
        <f>IF(C38&gt;0,M38-O38,-0.1)</f>
        <v>-6</v>
      </c>
      <c r="Q38" s="39"/>
      <c r="R38" s="29">
        <f>S38+U38</f>
        <v>10</v>
      </c>
      <c r="S38" s="30">
        <v>2</v>
      </c>
      <c r="T38" s="29" t="s">
        <v>43</v>
      </c>
      <c r="U38" s="31">
        <v>8</v>
      </c>
      <c r="V38" s="32">
        <f>IF(R38&gt;0,S38/R38,-0.001)</f>
        <v>0.2</v>
      </c>
      <c r="W38" s="33">
        <v>665</v>
      </c>
      <c r="X38" s="28" t="s">
        <v>45</v>
      </c>
      <c r="Y38" s="34">
        <v>729</v>
      </c>
      <c r="Z38" s="35">
        <f>IF(R38&gt;0,W38-Y38,-9999)</f>
        <v>-64</v>
      </c>
      <c r="AA38" s="36">
        <f>IF(R38&gt;0,W38/Y38,-0.001)</f>
        <v>0.9122085048010974</v>
      </c>
      <c r="AB38" s="37">
        <f>IF(R38&gt;0,W38/R38,-0.1)</f>
        <v>66.5</v>
      </c>
      <c r="AC38" s="28" t="s">
        <v>45</v>
      </c>
      <c r="AD38" s="38">
        <f>IF(R38&gt;0,Y38/R38,-0.1)</f>
        <v>72.9</v>
      </c>
      <c r="AE38" s="37">
        <f>IF(R38&gt;0,AB38-AD38,-0.1)</f>
        <v>-6.400000000000006</v>
      </c>
      <c r="AF38" s="39"/>
      <c r="AG38" s="29">
        <f>AH38+AJ38</f>
        <v>10</v>
      </c>
      <c r="AH38" s="30">
        <v>3</v>
      </c>
      <c r="AI38" s="29" t="s">
        <v>43</v>
      </c>
      <c r="AJ38" s="31">
        <v>7</v>
      </c>
      <c r="AK38" s="32">
        <f>IF(AG38&gt;0,AH38/AG38,-0.001)</f>
        <v>0.3</v>
      </c>
      <c r="AL38" s="33">
        <v>660</v>
      </c>
      <c r="AM38" s="28" t="s">
        <v>45</v>
      </c>
      <c r="AN38" s="34">
        <v>716</v>
      </c>
      <c r="AO38" s="35">
        <f>IF(AG38&gt;0,AL38-AN38,-9999)</f>
        <v>-56</v>
      </c>
      <c r="AP38" s="36">
        <f>IF(AG38&gt;0,AL38/AN38,-0.001)</f>
        <v>0.9217877094972067</v>
      </c>
      <c r="AQ38" s="37">
        <f>IF(AG38&gt;0,AL38/(AG38-1),-0.1)</f>
        <v>73.33333333333333</v>
      </c>
      <c r="AR38" s="28" t="s">
        <v>45</v>
      </c>
      <c r="AS38" s="38">
        <f>IF(AG38&gt;0,(AN38-20)/(AG38-1),-0.1)</f>
        <v>77.33333333333333</v>
      </c>
      <c r="AT38" s="37">
        <f>IF(AG38&gt;0,AQ38-AS38,-0.1)</f>
        <v>-4</v>
      </c>
      <c r="AU38" s="39"/>
      <c r="AV38" s="29">
        <f>AW38+AY38</f>
        <v>0</v>
      </c>
      <c r="AW38" s="30">
        <v>0</v>
      </c>
      <c r="AX38" s="29" t="s">
        <v>43</v>
      </c>
      <c r="AY38" s="31">
        <v>0</v>
      </c>
      <c r="AZ38" s="32">
        <f>IF(AV38&gt;0,AW38/AV38,-0.001)</f>
        <v>-0.001</v>
      </c>
      <c r="BA38" s="33">
        <v>0</v>
      </c>
      <c r="BB38" s="28" t="s">
        <v>45</v>
      </c>
      <c r="BC38" s="34">
        <v>0</v>
      </c>
      <c r="BD38" s="35">
        <f>IF(AV38&gt;0,BA38-BC38,-9999)</f>
        <v>-9999</v>
      </c>
      <c r="BE38" s="36">
        <f>IF(AV38&gt;0,BA38/BC38,-0.001)</f>
        <v>-0.001</v>
      </c>
      <c r="BF38" s="37">
        <f>IF(AV38&gt;0,BA38/AV38,-0.1)</f>
        <v>-0.1</v>
      </c>
      <c r="BG38" s="28" t="s">
        <v>45</v>
      </c>
      <c r="BH38" s="38">
        <f>IF(AV38&gt;0,BC38/AV38,-0.1)</f>
        <v>-0.1</v>
      </c>
      <c r="BI38" s="37">
        <f>IF(AV38&gt;0,BF38-BH38,-0.1)</f>
        <v>-0.1</v>
      </c>
    </row>
    <row r="39" spans="1:61" s="40" customFormat="1" ht="12.75">
      <c r="A39" s="40" t="s">
        <v>82</v>
      </c>
      <c r="B39" s="41" t="s">
        <v>56</v>
      </c>
      <c r="C39" s="42">
        <f>R39+AG39+AV39</f>
        <v>22</v>
      </c>
      <c r="D39" s="43">
        <f>S39+AH39+AW39</f>
        <v>6</v>
      </c>
      <c r="E39" s="42" t="s">
        <v>43</v>
      </c>
      <c r="F39" s="44">
        <f>U39+AJ39+AY39</f>
        <v>16</v>
      </c>
      <c r="G39" s="45">
        <f>IF(C39&gt;0,D39/C39,-0.001)</f>
        <v>0.2727272727272727</v>
      </c>
      <c r="H39" s="46">
        <f>W39+AL39+BA39</f>
        <v>1533</v>
      </c>
      <c r="I39" s="47" t="s">
        <v>45</v>
      </c>
      <c r="J39" s="48">
        <f>Y39+AN39+BC39</f>
        <v>1627</v>
      </c>
      <c r="K39" s="49">
        <f>IF(C39&gt;0,H39-J39,-9999)</f>
        <v>-94</v>
      </c>
      <c r="L39" s="50">
        <f>IF(C39&gt;0,H39/J39,-0.001)</f>
        <v>0.9422249539028887</v>
      </c>
      <c r="M39" s="51">
        <f>IF(C39&gt;0,H39/C39,-0.1)</f>
        <v>69.68181818181819</v>
      </c>
      <c r="N39" s="47" t="s">
        <v>45</v>
      </c>
      <c r="O39" s="52">
        <f>IF(C39&gt;0,J39/C39,-0.1)</f>
        <v>73.95454545454545</v>
      </c>
      <c r="P39" s="51">
        <f>IF(C39&gt;0,M39-O39,-0.1)</f>
        <v>-4.272727272727266</v>
      </c>
      <c r="Q39" s="39"/>
      <c r="R39" s="42">
        <f>S39+U39</f>
        <v>11</v>
      </c>
      <c r="S39" s="43">
        <v>4</v>
      </c>
      <c r="T39" s="42" t="s">
        <v>43</v>
      </c>
      <c r="U39" s="44">
        <v>7</v>
      </c>
      <c r="V39" s="45">
        <f>IF(R39&gt;0,S39/R39,-0.001)</f>
        <v>0.36363636363636365</v>
      </c>
      <c r="W39" s="46">
        <v>765</v>
      </c>
      <c r="X39" s="47" t="s">
        <v>45</v>
      </c>
      <c r="Y39" s="48">
        <v>803</v>
      </c>
      <c r="Z39" s="49">
        <f>IF(R39&gt;0,W39-Y39,-9999)</f>
        <v>-38</v>
      </c>
      <c r="AA39" s="50">
        <f>IF(R39&gt;0,W39/Y39,-0.001)</f>
        <v>0.9526774595267746</v>
      </c>
      <c r="AB39" s="51">
        <f>IF(R39&gt;0,W39/R39,-0.1)</f>
        <v>69.54545454545455</v>
      </c>
      <c r="AC39" s="47" t="s">
        <v>45</v>
      </c>
      <c r="AD39" s="52">
        <f>IF(R39&gt;0,Y39/R39,-0.1)</f>
        <v>73</v>
      </c>
      <c r="AE39" s="51">
        <f>IF(R39&gt;0,AB39-AD39,-0.1)</f>
        <v>-3.4545454545454533</v>
      </c>
      <c r="AF39" s="39"/>
      <c r="AG39" s="42">
        <f>AH39+AJ39</f>
        <v>11</v>
      </c>
      <c r="AH39" s="43">
        <v>2</v>
      </c>
      <c r="AI39" s="42" t="s">
        <v>43</v>
      </c>
      <c r="AJ39" s="44">
        <v>9</v>
      </c>
      <c r="AK39" s="45">
        <f>IF(AG39&gt;0,AH39/AG39,-0.001)</f>
        <v>0.18181818181818182</v>
      </c>
      <c r="AL39" s="46">
        <v>768</v>
      </c>
      <c r="AM39" s="47" t="s">
        <v>45</v>
      </c>
      <c r="AN39" s="48">
        <v>824</v>
      </c>
      <c r="AO39" s="49">
        <f>IF(AG39&gt;0,AL39-AN39,-9999)</f>
        <v>-56</v>
      </c>
      <c r="AP39" s="50">
        <f>IF(AG39&gt;0,AL39/AN39,-0.001)</f>
        <v>0.9320388349514563</v>
      </c>
      <c r="AQ39" s="51">
        <f>IF(AG39&gt;0,AL39/AG39,-0.1)</f>
        <v>69.81818181818181</v>
      </c>
      <c r="AR39" s="47" t="s">
        <v>45</v>
      </c>
      <c r="AS39" s="52">
        <f>IF(AG39&gt;0,AN39/AG39,-0.1)</f>
        <v>74.9090909090909</v>
      </c>
      <c r="AT39" s="51">
        <f>IF(AG39&gt;0,AQ39-AS39,-0.1)</f>
        <v>-5.0909090909090935</v>
      </c>
      <c r="AU39" s="39"/>
      <c r="AV39" s="42">
        <f>AW39+AY39</f>
        <v>0</v>
      </c>
      <c r="AW39" s="43">
        <v>0</v>
      </c>
      <c r="AX39" s="42" t="s">
        <v>43</v>
      </c>
      <c r="AY39" s="44">
        <v>0</v>
      </c>
      <c r="AZ39" s="45">
        <f>IF(AV39&gt;0,AW39/AV39,-0.001)</f>
        <v>-0.001</v>
      </c>
      <c r="BA39" s="46">
        <v>0</v>
      </c>
      <c r="BB39" s="47" t="s">
        <v>45</v>
      </c>
      <c r="BC39" s="48">
        <v>0</v>
      </c>
      <c r="BD39" s="49">
        <f>IF(AV39&gt;0,BA39-BC39,-9999)</f>
        <v>-9999</v>
      </c>
      <c r="BE39" s="50">
        <f>IF(AV39&gt;0,BA39/BC39,-0.001)</f>
        <v>-0.001</v>
      </c>
      <c r="BF39" s="51">
        <f>IF(AV39&gt;0,BA39/AV39,-0.1)</f>
        <v>-0.1</v>
      </c>
      <c r="BG39" s="47" t="s">
        <v>45</v>
      </c>
      <c r="BH39" s="52">
        <f>IF(AV39&gt;0,BC39/AV39,-0.1)</f>
        <v>-0.1</v>
      </c>
      <c r="BI39" s="51">
        <f>IF(AV39&gt;0,BF39-BH39,-0.1)</f>
        <v>-0.1</v>
      </c>
    </row>
    <row r="40" spans="1:61" s="65" customFormat="1" ht="12.75">
      <c r="A40" s="53"/>
      <c r="B40" s="54"/>
      <c r="C40" s="55"/>
      <c r="D40" s="56"/>
      <c r="E40" s="55"/>
      <c r="F40" s="57"/>
      <c r="G40" s="58"/>
      <c r="H40" s="59"/>
      <c r="I40" s="54"/>
      <c r="J40" s="60"/>
      <c r="K40" s="61"/>
      <c r="L40" s="62"/>
      <c r="M40" s="63"/>
      <c r="N40" s="54"/>
      <c r="O40" s="64"/>
      <c r="P40" s="63"/>
      <c r="Q40" s="39"/>
      <c r="R40" s="55"/>
      <c r="S40" s="56"/>
      <c r="T40" s="55"/>
      <c r="U40" s="57"/>
      <c r="V40" s="58"/>
      <c r="W40" s="59"/>
      <c r="X40" s="54"/>
      <c r="Y40" s="60"/>
      <c r="Z40" s="61"/>
      <c r="AA40" s="62"/>
      <c r="AB40" s="63"/>
      <c r="AC40" s="54"/>
      <c r="AD40" s="64"/>
      <c r="AE40" s="63"/>
      <c r="AF40" s="39"/>
      <c r="AG40" s="55"/>
      <c r="AH40" s="56"/>
      <c r="AI40" s="55"/>
      <c r="AJ40" s="57"/>
      <c r="AK40" s="58"/>
      <c r="AL40" s="59"/>
      <c r="AM40" s="54"/>
      <c r="AN40" s="60"/>
      <c r="AO40" s="61"/>
      <c r="AP40" s="62"/>
      <c r="AQ40" s="63"/>
      <c r="AR40" s="54"/>
      <c r="AS40" s="64"/>
      <c r="AT40" s="63"/>
      <c r="AU40" s="39"/>
      <c r="AV40" s="55"/>
      <c r="AW40" s="56"/>
      <c r="AX40" s="55"/>
      <c r="AY40" s="57"/>
      <c r="AZ40" s="58"/>
      <c r="BA40" s="59"/>
      <c r="BB40" s="54"/>
      <c r="BC40" s="60"/>
      <c r="BD40" s="61"/>
      <c r="BE40" s="62"/>
      <c r="BF40" s="63"/>
      <c r="BG40" s="54"/>
      <c r="BH40" s="64"/>
      <c r="BI40" s="63"/>
    </row>
    <row r="41" spans="1:61" ht="12.75">
      <c r="A41" s="66" t="s">
        <v>83</v>
      </c>
      <c r="B41" s="67" t="s">
        <v>49</v>
      </c>
      <c r="C41" s="29">
        <f>R41+AG41+AV41</f>
        <v>106</v>
      </c>
      <c r="D41" s="30">
        <f>S41+AH41+AW41</f>
        <v>31</v>
      </c>
      <c r="E41" s="29" t="s">
        <v>43</v>
      </c>
      <c r="F41" s="31">
        <f>U41+AJ41+AY41</f>
        <v>75</v>
      </c>
      <c r="G41" s="32">
        <f>IF(C41&gt;0,D41/C41,-0.001)</f>
        <v>0.29245283018867924</v>
      </c>
      <c r="H41" s="33">
        <f>W41+AL41+BA41</f>
        <v>7541</v>
      </c>
      <c r="I41" s="28" t="s">
        <v>45</v>
      </c>
      <c r="J41" s="34">
        <f>Y41+AN41+BC41</f>
        <v>8634</v>
      </c>
      <c r="K41" s="35">
        <f>IF(C41&gt;0,H41-J41,-9999)</f>
        <v>-1093</v>
      </c>
      <c r="L41" s="36">
        <f>IF(C41&gt;0,H41/J41,-0.001)</f>
        <v>0.8734074588834839</v>
      </c>
      <c r="M41" s="37">
        <f>IF(C41&gt;0,H41/C41,-0.1)</f>
        <v>71.14150943396227</v>
      </c>
      <c r="N41" s="28" t="s">
        <v>45</v>
      </c>
      <c r="O41" s="38">
        <f>IF(C41&gt;0,J41/C41,-0.1)</f>
        <v>81.45283018867924</v>
      </c>
      <c r="P41" s="37">
        <f>IF(C41&gt;0,M41-O41,-0.1)</f>
        <v>-10.311320754716974</v>
      </c>
      <c r="Q41" s="39" t="s">
        <v>47</v>
      </c>
      <c r="R41" s="68">
        <f>S41+U41</f>
        <v>53</v>
      </c>
      <c r="S41" s="69">
        <f>SUM(S8:S12)</f>
        <v>18</v>
      </c>
      <c r="T41" s="68" t="s">
        <v>43</v>
      </c>
      <c r="U41" s="70">
        <f>SUM(U8:U12)</f>
        <v>35</v>
      </c>
      <c r="V41" s="32">
        <f>IF(R41&gt;0,S41/R41,-0.001)</f>
        <v>0.33962264150943394</v>
      </c>
      <c r="W41" s="71">
        <f>SUM(W8:W12)</f>
        <v>3821</v>
      </c>
      <c r="X41" s="67" t="s">
        <v>45</v>
      </c>
      <c r="Y41" s="72">
        <f>SUM(Y8:Y12)</f>
        <v>4192</v>
      </c>
      <c r="Z41" s="35">
        <f>IF(R41&gt;0,W41-Y41,-9999)</f>
        <v>-371</v>
      </c>
      <c r="AA41" s="36">
        <f>IF(R41&gt;0,W41/Y41,-0.001)</f>
        <v>0.9114980916030534</v>
      </c>
      <c r="AB41" s="37">
        <f>IF(R41&gt;0,W41/R41,-0.1)</f>
        <v>72.09433962264151</v>
      </c>
      <c r="AC41" s="28" t="s">
        <v>45</v>
      </c>
      <c r="AD41" s="38">
        <f>IF(R41&gt;0,Y41/R41,-0.1)</f>
        <v>79.09433962264151</v>
      </c>
      <c r="AE41" s="37">
        <f>IF(R41&gt;0,AB41-AD41,-0.1)</f>
        <v>-7</v>
      </c>
      <c r="AF41" s="39" t="s">
        <v>47</v>
      </c>
      <c r="AG41" s="68">
        <f>AH41+AJ41</f>
        <v>53</v>
      </c>
      <c r="AH41" s="69">
        <f>SUM(AH8:AH12)</f>
        <v>13</v>
      </c>
      <c r="AI41" s="68" t="s">
        <v>43</v>
      </c>
      <c r="AJ41" s="70">
        <f>SUM(AJ8:AJ12)</f>
        <v>40</v>
      </c>
      <c r="AK41" s="32">
        <f>IF(AG41&gt;0,AH41/AG41,-0.001)</f>
        <v>0.24528301886792453</v>
      </c>
      <c r="AL41" s="71">
        <f>SUM(AL8:AL12)</f>
        <v>3720</v>
      </c>
      <c r="AM41" s="67" t="s">
        <v>45</v>
      </c>
      <c r="AN41" s="72">
        <f>SUM(AN8:AN12)</f>
        <v>4442</v>
      </c>
      <c r="AO41" s="35">
        <f>IF(AG41&gt;0,AL41-AN41,-9999)</f>
        <v>-722</v>
      </c>
      <c r="AP41" s="36">
        <f>IF(AG41&gt;0,AL41/AN41,-0.001)</f>
        <v>0.8374606033318325</v>
      </c>
      <c r="AQ41" s="37">
        <f>IF(AG41&gt;0,AL41/AG41,-0.1)</f>
        <v>70.18867924528301</v>
      </c>
      <c r="AR41" s="28" t="s">
        <v>45</v>
      </c>
      <c r="AS41" s="38">
        <f>IF(AG41&gt;0,AN41/AG41,-0.1)</f>
        <v>83.81132075471699</v>
      </c>
      <c r="AT41" s="37">
        <f>IF(AG41&gt;0,AQ41-AS41,-0.1)</f>
        <v>-13.622641509433976</v>
      </c>
      <c r="AU41" s="39" t="s">
        <v>47</v>
      </c>
      <c r="AV41" s="68">
        <f>AW41+AY41</f>
        <v>0</v>
      </c>
      <c r="AW41" s="69">
        <f>SUM(AW8:AW12)</f>
        <v>0</v>
      </c>
      <c r="AX41" s="68" t="s">
        <v>43</v>
      </c>
      <c r="AY41" s="70">
        <f>SUM(AY8:AY12)</f>
        <v>0</v>
      </c>
      <c r="AZ41" s="32">
        <f>IF(AV41&gt;0,AW41/AV41,-0.001)</f>
        <v>-0.001</v>
      </c>
      <c r="BA41" s="71">
        <f>SUM(BA8:BA12)</f>
        <v>0</v>
      </c>
      <c r="BB41" s="67" t="s">
        <v>45</v>
      </c>
      <c r="BC41" s="72">
        <f>SUM(BC8:BC12)</f>
        <v>0</v>
      </c>
      <c r="BD41" s="35">
        <f>IF(AV41&gt;0,BA41-BC41,-9999)</f>
        <v>-9999</v>
      </c>
      <c r="BE41" s="36">
        <f>IF(AV41&gt;0,BA41/BC41,-0.001)</f>
        <v>-0.001</v>
      </c>
      <c r="BF41" s="37">
        <f>IF(AV41&gt;0,BA41/AV41,-0.1)</f>
        <v>-0.1</v>
      </c>
      <c r="BG41" s="28" t="s">
        <v>45</v>
      </c>
      <c r="BH41" s="38">
        <f>IF(AV41&gt;0,BC41/AV41,-0.1)</f>
        <v>-0.1</v>
      </c>
      <c r="BI41" s="37">
        <f>IF(AV41&gt;0,BF41-BH41,-0.1)</f>
        <v>-0.1</v>
      </c>
    </row>
    <row r="42" spans="1:61" s="40" customFormat="1" ht="12.75">
      <c r="A42" s="40" t="s">
        <v>83</v>
      </c>
      <c r="B42" s="41" t="s">
        <v>56</v>
      </c>
      <c r="C42" s="42">
        <f>R42+AG42+AV42</f>
        <v>584</v>
      </c>
      <c r="D42" s="43">
        <f>S42+AH42+AW42</f>
        <v>328</v>
      </c>
      <c r="E42" s="42" t="s">
        <v>43</v>
      </c>
      <c r="F42" s="44">
        <f>U42+AJ42+AY42</f>
        <v>256</v>
      </c>
      <c r="G42" s="45">
        <f>IF(C42&gt;0,D42/C42,-0.001)</f>
        <v>0.5616438356164384</v>
      </c>
      <c r="H42" s="46">
        <f>W42+AL42+BA42</f>
        <v>42373</v>
      </c>
      <c r="I42" s="47" t="s">
        <v>45</v>
      </c>
      <c r="J42" s="48">
        <f>Y42+AN42+BC42</f>
        <v>40635</v>
      </c>
      <c r="K42" s="49">
        <f>IF(C42&gt;0,H42-J42,-9999)</f>
        <v>1738</v>
      </c>
      <c r="L42" s="50">
        <f>IF(C42&gt;0,H42/J42,-0.001)</f>
        <v>1.0427710102128707</v>
      </c>
      <c r="M42" s="51">
        <f>IF(C42&gt;0,H42/C42,-0.1)</f>
        <v>72.55650684931507</v>
      </c>
      <c r="N42" s="47" t="s">
        <v>45</v>
      </c>
      <c r="O42" s="52">
        <f>IF(C42&gt;0,J42/C42,-0.1)</f>
        <v>69.58047945205479</v>
      </c>
      <c r="P42" s="51">
        <f>IF(C42&gt;0,M42-O42,-0.1)</f>
        <v>2.9760273972602818</v>
      </c>
      <c r="Q42" s="39" t="s">
        <v>47</v>
      </c>
      <c r="R42" s="42">
        <f>S42+U42</f>
        <v>290</v>
      </c>
      <c r="S42" s="43">
        <f>SUM(S13:S39)</f>
        <v>191</v>
      </c>
      <c r="T42" s="42" t="s">
        <v>43</v>
      </c>
      <c r="U42" s="44">
        <f>SUM(U13:U39)</f>
        <v>99</v>
      </c>
      <c r="V42" s="45">
        <f>IF(R42&gt;0,S42/R42,-0.001)</f>
        <v>0.6586206896551724</v>
      </c>
      <c r="W42" s="46">
        <f>SUM(W13:W39)</f>
        <v>21830</v>
      </c>
      <c r="X42" s="47" t="s">
        <v>45</v>
      </c>
      <c r="Y42" s="48">
        <f>SUM(Y13:Y39)</f>
        <v>19995</v>
      </c>
      <c r="Z42" s="49">
        <f>IF(R42&gt;0,W42-Y42,-9999)</f>
        <v>1835</v>
      </c>
      <c r="AA42" s="50">
        <f>IF(R42&gt;0,W42/Y42,-0.001)</f>
        <v>1.091772943235809</v>
      </c>
      <c r="AB42" s="51">
        <f>IF(R42&gt;0,W42/R42,-0.1)</f>
        <v>75.27586206896552</v>
      </c>
      <c r="AC42" s="47" t="s">
        <v>45</v>
      </c>
      <c r="AD42" s="52">
        <f>IF(R42&gt;0,Y42/R42,-0.1)</f>
        <v>68.94827586206897</v>
      </c>
      <c r="AE42" s="51">
        <f>IF(R42&gt;0,AB42-AD42,-0.1)</f>
        <v>6.327586206896555</v>
      </c>
      <c r="AF42" s="39" t="s">
        <v>47</v>
      </c>
      <c r="AG42" s="42">
        <f>AH42+AJ42</f>
        <v>285</v>
      </c>
      <c r="AH42" s="43">
        <f>SUM(AH13:AH39)</f>
        <v>133</v>
      </c>
      <c r="AI42" s="42" t="s">
        <v>43</v>
      </c>
      <c r="AJ42" s="44">
        <f>SUM(AJ13:AJ39)</f>
        <v>152</v>
      </c>
      <c r="AK42" s="45">
        <f>IF(AG42&gt;0,AH42/AG42,-0.001)</f>
        <v>0.4666666666666667</v>
      </c>
      <c r="AL42" s="46">
        <f>SUM(AL13:AL39)</f>
        <v>19927</v>
      </c>
      <c r="AM42" s="47" t="s">
        <v>45</v>
      </c>
      <c r="AN42" s="48">
        <f>SUM(AN13:AN39)</f>
        <v>20045</v>
      </c>
      <c r="AO42" s="49">
        <f>IF(AG42&gt;0,AL42-AN42,-9999)</f>
        <v>-118</v>
      </c>
      <c r="AP42" s="50">
        <f>IF(AG42&gt;0,AL42/AN42,-0.001)</f>
        <v>0.9941132451983038</v>
      </c>
      <c r="AQ42" s="51">
        <f>IF(AG42&gt;0,AL42/AG42,-0.1)</f>
        <v>69.91929824561403</v>
      </c>
      <c r="AR42" s="47" t="s">
        <v>45</v>
      </c>
      <c r="AS42" s="52">
        <f>IF(AG42&gt;0,AN42/AG42,-0.1)</f>
        <v>70.33333333333333</v>
      </c>
      <c r="AT42" s="51">
        <f>IF(AG42&gt;0,AQ42-AS42,-0.1)</f>
        <v>-0.41403508771929864</v>
      </c>
      <c r="AU42" s="39" t="s">
        <v>47</v>
      </c>
      <c r="AV42" s="42">
        <f>AW42+AY42</f>
        <v>9</v>
      </c>
      <c r="AW42" s="43">
        <f>SUM(AW13:AW39)</f>
        <v>4</v>
      </c>
      <c r="AX42" s="42" t="s">
        <v>43</v>
      </c>
      <c r="AY42" s="44">
        <f>SUM(AY13:AY39)</f>
        <v>5</v>
      </c>
      <c r="AZ42" s="45">
        <f>IF(AV42&gt;0,AW42/AV42,-0.001)</f>
        <v>0.4444444444444444</v>
      </c>
      <c r="BA42" s="46">
        <f>SUM(BA13:BA39)</f>
        <v>616</v>
      </c>
      <c r="BB42" s="47" t="s">
        <v>45</v>
      </c>
      <c r="BC42" s="48">
        <f>SUM(BC13:BC39)</f>
        <v>595</v>
      </c>
      <c r="BD42" s="49">
        <f>IF(AV42&gt;0,BA42-BC42,-9999)</f>
        <v>21</v>
      </c>
      <c r="BE42" s="50">
        <f>IF(AV42&gt;0,BA42/BC42,-0.001)</f>
        <v>1.035294117647059</v>
      </c>
      <c r="BF42" s="51">
        <f>IF(AV42&gt;0,BA42/AV42,-0.1)</f>
        <v>68.44444444444444</v>
      </c>
      <c r="BG42" s="47" t="s">
        <v>45</v>
      </c>
      <c r="BH42" s="52">
        <f>IF(AV42&gt;0,BC42/AV42,-0.1)</f>
        <v>66.11111111111111</v>
      </c>
      <c r="BI42" s="51">
        <f>IF(AV42&gt;0,BF42-BH42,-0.1)</f>
        <v>2.3333333333333286</v>
      </c>
    </row>
    <row r="43" spans="1:61" ht="12.75">
      <c r="A43" s="73" t="s">
        <v>83</v>
      </c>
      <c r="B43" s="74" t="s">
        <v>84</v>
      </c>
      <c r="C43" s="75">
        <f>C41+C42</f>
        <v>690</v>
      </c>
      <c r="D43" s="76">
        <f>D41+D42</f>
        <v>359</v>
      </c>
      <c r="E43" s="75" t="s">
        <v>43</v>
      </c>
      <c r="F43" s="77">
        <f>F41+F42</f>
        <v>331</v>
      </c>
      <c r="G43" s="78">
        <f>IF(C43&gt;0,D43/C43,-0.001)</f>
        <v>0.5202898550724637</v>
      </c>
      <c r="H43" s="79">
        <f>H41+H42</f>
        <v>49914</v>
      </c>
      <c r="I43" s="74" t="s">
        <v>45</v>
      </c>
      <c r="J43" s="80">
        <f>J41+J42</f>
        <v>49269</v>
      </c>
      <c r="K43" s="81">
        <f>IF(C43&gt;0,H43-J43,-9999)</f>
        <v>645</v>
      </c>
      <c r="L43" s="82">
        <f>IF(C43&gt;0,H43/J43,-0.001)</f>
        <v>1.0130913962126287</v>
      </c>
      <c r="M43" s="83">
        <f>IF(C43&gt;0,H43/C43,-0.1)</f>
        <v>72.3391304347826</v>
      </c>
      <c r="N43" s="84" t="s">
        <v>45</v>
      </c>
      <c r="O43" s="85">
        <f>IF(C43&gt;0,J43/C43,-0.1)</f>
        <v>71.40434782608696</v>
      </c>
      <c r="P43" s="83">
        <f>IF(C43&gt;0,M43-O43,-0.1)</f>
        <v>0.9347826086956417</v>
      </c>
      <c r="Q43" s="39" t="s">
        <v>47</v>
      </c>
      <c r="R43" s="75">
        <f>R41+R42</f>
        <v>343</v>
      </c>
      <c r="S43" s="76">
        <f>S41+S42</f>
        <v>209</v>
      </c>
      <c r="T43" s="75" t="s">
        <v>43</v>
      </c>
      <c r="U43" s="77">
        <f>U41+U42</f>
        <v>134</v>
      </c>
      <c r="V43" s="78">
        <f>IF(R43&gt;0,S43/R43,-0.001)</f>
        <v>0.60932944606414</v>
      </c>
      <c r="W43" s="79">
        <f>W41+W42</f>
        <v>25651</v>
      </c>
      <c r="X43" s="74" t="s">
        <v>45</v>
      </c>
      <c r="Y43" s="80">
        <f>Y41+Y42</f>
        <v>24187</v>
      </c>
      <c r="Z43" s="81">
        <f>IF(R43&gt;0,W43-Y43,-9999)</f>
        <v>1464</v>
      </c>
      <c r="AA43" s="82">
        <f>IF(R43&gt;0,W43/Y43,-0.001)</f>
        <v>1.0605283830156695</v>
      </c>
      <c r="AB43" s="83">
        <f>IF(R43&gt;0,W43/R43,-0.1)</f>
        <v>74.78425655976676</v>
      </c>
      <c r="AC43" s="84" t="s">
        <v>45</v>
      </c>
      <c r="AD43" s="85">
        <f>IF(R43&gt;0,Y43/R43,-0.1)</f>
        <v>70.51603498542273</v>
      </c>
      <c r="AE43" s="83">
        <f>IF(R43&gt;0,AB43-AD43,-0.1)</f>
        <v>4.268221574344025</v>
      </c>
      <c r="AF43" s="39" t="s">
        <v>47</v>
      </c>
      <c r="AG43" s="75">
        <f>AG41+AG42</f>
        <v>338</v>
      </c>
      <c r="AH43" s="76">
        <f>AH41+AH42</f>
        <v>146</v>
      </c>
      <c r="AI43" s="75" t="s">
        <v>43</v>
      </c>
      <c r="AJ43" s="77">
        <f>AJ41+AJ42</f>
        <v>192</v>
      </c>
      <c r="AK43" s="78">
        <f>IF(AG43&gt;0,AH43/AG43,-0.001)</f>
        <v>0.4319526627218935</v>
      </c>
      <c r="AL43" s="79">
        <f>AL41+AL42</f>
        <v>23647</v>
      </c>
      <c r="AM43" s="74" t="s">
        <v>45</v>
      </c>
      <c r="AN43" s="80">
        <f>AN41+AN42</f>
        <v>24487</v>
      </c>
      <c r="AO43" s="81">
        <f>IF(AG43&gt;0,AL43-AN43,-9999)</f>
        <v>-840</v>
      </c>
      <c r="AP43" s="82">
        <f>IF(AG43&gt;0,AL43/AN43,-0.001)</f>
        <v>0.9656960836362152</v>
      </c>
      <c r="AQ43" s="83">
        <f>IF(AG43&gt;0,AL43/AG43,-0.1)</f>
        <v>69.96153846153847</v>
      </c>
      <c r="AR43" s="84" t="s">
        <v>45</v>
      </c>
      <c r="AS43" s="85">
        <f>IF(AG43&gt;0,AN43/AG43,-0.1)</f>
        <v>72.44674556213018</v>
      </c>
      <c r="AT43" s="83">
        <f>IF(AG43&gt;0,AQ43-AS43,-0.1)</f>
        <v>-2.4852071005917082</v>
      </c>
      <c r="AU43" s="39" t="s">
        <v>47</v>
      </c>
      <c r="AV43" s="75">
        <f>AV41+AV42</f>
        <v>9</v>
      </c>
      <c r="AW43" s="76">
        <f>AW41+AW42</f>
        <v>4</v>
      </c>
      <c r="AX43" s="75" t="s">
        <v>43</v>
      </c>
      <c r="AY43" s="77">
        <f>AY41+AY42</f>
        <v>5</v>
      </c>
      <c r="AZ43" s="78">
        <f>IF(AV43&gt;0,AW43/AV43,-0.001)</f>
        <v>0.4444444444444444</v>
      </c>
      <c r="BA43" s="79">
        <f>BA41+BA42</f>
        <v>616</v>
      </c>
      <c r="BB43" s="74" t="s">
        <v>45</v>
      </c>
      <c r="BC43" s="80">
        <f>BC41+BC42</f>
        <v>595</v>
      </c>
      <c r="BD43" s="81">
        <f>IF(AV43&gt;0,BA43-BC43,-9999)</f>
        <v>21</v>
      </c>
      <c r="BE43" s="82">
        <f>IF(AV43&gt;0,BA43/BC43,-0.001)</f>
        <v>1.035294117647059</v>
      </c>
      <c r="BF43" s="83">
        <f>IF(AV43&gt;0,BA43/AV43,-0.1)</f>
        <v>68.44444444444444</v>
      </c>
      <c r="BG43" s="84" t="s">
        <v>45</v>
      </c>
      <c r="BH43" s="85">
        <f>IF(AV43&gt;0,BC43/AV43,-0.1)</f>
        <v>66.11111111111111</v>
      </c>
      <c r="BI43" s="83">
        <f>IF(AV43&gt;0,BF43-BH43,-0.1)</f>
        <v>2.3333333333333286</v>
      </c>
    </row>
    <row r="44" spans="7:52" ht="12.75">
      <c r="G44" s="86"/>
      <c r="V44" s="86"/>
      <c r="AK44" s="86"/>
      <c r="AZ44" s="86"/>
    </row>
    <row r="45" spans="7:52" ht="12.75">
      <c r="G45" s="86"/>
      <c r="H45" s="7" t="s">
        <v>77</v>
      </c>
      <c r="I45" s="6" t="s">
        <v>43</v>
      </c>
      <c r="J45" s="4" t="s">
        <v>85</v>
      </c>
      <c r="V45" s="86"/>
      <c r="W45" s="7" t="s">
        <v>77</v>
      </c>
      <c r="X45" s="6" t="s">
        <v>43</v>
      </c>
      <c r="Y45" s="4" t="s">
        <v>85</v>
      </c>
      <c r="AK45" s="86"/>
      <c r="AZ45" s="86"/>
    </row>
    <row r="46" spans="7:52" ht="12.75">
      <c r="G46" s="86"/>
      <c r="V46" s="86"/>
      <c r="AK46" s="86"/>
      <c r="AZ46" s="86"/>
    </row>
    <row r="47" spans="8:40" ht="12.75">
      <c r="H47" s="7" t="s">
        <v>79</v>
      </c>
      <c r="I47" s="6" t="s">
        <v>43</v>
      </c>
      <c r="J47" s="4" t="s">
        <v>86</v>
      </c>
      <c r="AL47" s="7" t="s">
        <v>79</v>
      </c>
      <c r="AM47" s="6" t="s">
        <v>43</v>
      </c>
      <c r="AN47" s="4" t="s">
        <v>86</v>
      </c>
    </row>
    <row r="48" spans="10:40" ht="12.75">
      <c r="J48" s="4" t="s">
        <v>87</v>
      </c>
      <c r="AN48" s="4" t="s">
        <v>87</v>
      </c>
    </row>
    <row r="50" spans="8:40" ht="12.75">
      <c r="H50" s="7" t="s">
        <v>81</v>
      </c>
      <c r="I50" s="6" t="s">
        <v>43</v>
      </c>
      <c r="J50" s="4" t="s">
        <v>88</v>
      </c>
      <c r="W50" s="7" t="s">
        <v>81</v>
      </c>
      <c r="X50" s="6" t="s">
        <v>43</v>
      </c>
      <c r="Y50" s="4" t="s">
        <v>88</v>
      </c>
      <c r="AL50" s="7" t="s">
        <v>81</v>
      </c>
      <c r="AM50" s="6" t="s">
        <v>43</v>
      </c>
      <c r="AN50" s="4" t="s">
        <v>88</v>
      </c>
    </row>
    <row r="51" spans="10:40" ht="12.75">
      <c r="J51" s="4" t="s">
        <v>89</v>
      </c>
      <c r="Y51" s="4" t="s">
        <v>89</v>
      </c>
      <c r="AN51" s="4" t="s">
        <v>89</v>
      </c>
    </row>
  </sheetData>
  <sheetProtection selectLockedCells="1" selectUnlockedCells="1"/>
  <mergeCells count="4">
    <mergeCell ref="C5:P5"/>
    <mergeCell ref="R5:AE5"/>
    <mergeCell ref="AG5:AT5"/>
    <mergeCell ref="AV5:BI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pane xSplit="17" ySplit="7" topLeftCell="R31" activePane="bottomRight" state="frozen"/>
      <selection pane="topLeft" activeCell="A1" sqref="A1"/>
      <selection pane="topRight" activeCell="R1" sqref="R1"/>
      <selection pane="bottomLeft" activeCell="A31" sqref="A31"/>
      <selection pane="bottomRight" activeCell="A44" sqref="A44"/>
    </sheetView>
  </sheetViews>
  <sheetFormatPr defaultColWidth="12.57421875" defaultRowHeight="12.75"/>
  <cols>
    <col min="1" max="1" width="7.7109375" style="5" customWidth="1"/>
    <col min="2" max="3" width="5.140625" style="6" customWidth="1"/>
    <col min="4" max="4" width="5.140625" style="7" customWidth="1"/>
    <col min="5" max="5" width="1.57421875" style="6" customWidth="1"/>
    <col min="6" max="6" width="5.140625" style="4" customWidth="1"/>
    <col min="7" max="8" width="7.7109375" style="7" customWidth="1"/>
    <col min="9" max="9" width="1.57421875" style="6" customWidth="1"/>
    <col min="10" max="10" width="6.140625" style="4" customWidth="1"/>
    <col min="11" max="11" width="5.57421875" style="7" customWidth="1"/>
    <col min="12" max="13" width="7.7109375" style="7" customWidth="1"/>
    <col min="14" max="14" width="1.57421875" style="6" customWidth="1"/>
    <col min="15" max="16" width="5.57421875" style="4" customWidth="1"/>
    <col min="17" max="17" width="2.57421875" style="6" customWidth="1"/>
    <col min="18" max="18" width="5.140625" style="6" customWidth="1"/>
    <col min="19" max="19" width="5.140625" style="7" customWidth="1"/>
    <col min="20" max="20" width="1.57421875" style="6" customWidth="1"/>
    <col min="21" max="21" width="5.140625" style="4" customWidth="1"/>
    <col min="22" max="23" width="7.7109375" style="7" customWidth="1"/>
    <col min="24" max="24" width="1.57421875" style="6" customWidth="1"/>
    <col min="25" max="25" width="6.140625" style="4" customWidth="1"/>
    <col min="26" max="26" width="5.57421875" style="7" customWidth="1"/>
    <col min="27" max="28" width="7.7109375" style="7" customWidth="1"/>
    <col min="29" max="29" width="1.57421875" style="6" customWidth="1"/>
    <col min="30" max="31" width="5.57421875" style="4" customWidth="1"/>
    <col min="32" max="32" width="2.57421875" style="6" customWidth="1"/>
    <col min="33" max="33" width="5.140625" style="6" customWidth="1"/>
    <col min="34" max="34" width="5.140625" style="7" customWidth="1"/>
    <col min="35" max="35" width="1.57421875" style="6" customWidth="1"/>
    <col min="36" max="36" width="5.140625" style="4" customWidth="1"/>
    <col min="37" max="38" width="7.7109375" style="7" customWidth="1"/>
    <col min="39" max="39" width="1.57421875" style="6" customWidth="1"/>
    <col min="40" max="40" width="6.140625" style="4" customWidth="1"/>
    <col min="41" max="41" width="5.57421875" style="7" customWidth="1"/>
    <col min="42" max="43" width="7.7109375" style="7" customWidth="1"/>
    <col min="44" max="44" width="1.57421875" style="6" customWidth="1"/>
    <col min="45" max="46" width="5.57421875" style="4" customWidth="1"/>
    <col min="47" max="47" width="2.57421875" style="6" customWidth="1"/>
    <col min="48" max="48" width="5.140625" style="6" customWidth="1"/>
    <col min="49" max="49" width="5.140625" style="7" customWidth="1"/>
    <col min="50" max="50" width="1.57421875" style="6" customWidth="1"/>
    <col min="51" max="51" width="5.140625" style="4" customWidth="1"/>
    <col min="52" max="53" width="7.7109375" style="7" customWidth="1"/>
    <col min="54" max="54" width="1.57421875" style="6" customWidth="1"/>
    <col min="55" max="55" width="6.140625" style="4" customWidth="1"/>
    <col min="56" max="56" width="5.57421875" style="7" customWidth="1"/>
    <col min="57" max="58" width="7.7109375" style="7" customWidth="1"/>
    <col min="59" max="59" width="1.57421875" style="6" customWidth="1"/>
    <col min="60" max="61" width="5.57421875" style="4" customWidth="1"/>
    <col min="62" max="16384" width="11.57421875" style="5" customWidth="1"/>
  </cols>
  <sheetData>
    <row r="1" spans="1:256" ht="12.75">
      <c r="A1" s="8" t="s">
        <v>36</v>
      </c>
      <c r="B1" s="9"/>
      <c r="C1" s="9"/>
      <c r="D1" s="10"/>
      <c r="E1" s="9"/>
      <c r="F1" s="11"/>
      <c r="G1" s="10"/>
      <c r="H1" s="10"/>
      <c r="I1" s="9"/>
      <c r="K1" s="10"/>
      <c r="L1" s="10"/>
      <c r="M1" s="10"/>
      <c r="N1" s="9"/>
      <c r="Q1" s="9"/>
      <c r="R1" s="9"/>
      <c r="S1" s="10"/>
      <c r="T1" s="9"/>
      <c r="U1" s="11"/>
      <c r="V1" s="10"/>
      <c r="W1" s="10"/>
      <c r="X1" s="9"/>
      <c r="Z1" s="10"/>
      <c r="AA1" s="10"/>
      <c r="AB1" s="10"/>
      <c r="AC1" s="9"/>
      <c r="AF1" s="9"/>
      <c r="AG1" s="9"/>
      <c r="AH1" s="10"/>
      <c r="AI1" s="9"/>
      <c r="AJ1" s="11"/>
      <c r="AK1" s="10"/>
      <c r="AL1" s="10"/>
      <c r="AM1" s="9"/>
      <c r="AO1" s="10"/>
      <c r="AP1" s="10"/>
      <c r="AQ1" s="10"/>
      <c r="AR1" s="9"/>
      <c r="AU1" s="9"/>
      <c r="AV1" s="9"/>
      <c r="AW1" s="10"/>
      <c r="AX1" s="9"/>
      <c r="AY1" s="11"/>
      <c r="AZ1" s="10"/>
      <c r="BA1" s="10"/>
      <c r="BB1" s="9"/>
      <c r="BD1" s="10"/>
      <c r="BE1" s="10"/>
      <c r="BF1" s="10"/>
      <c r="BG1" s="9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 s="9"/>
      <c r="C2" s="9"/>
      <c r="D2" s="10"/>
      <c r="E2" s="9"/>
      <c r="F2" s="11"/>
      <c r="G2" s="10"/>
      <c r="H2" s="10"/>
      <c r="I2" s="9"/>
      <c r="K2" s="10"/>
      <c r="L2" s="10"/>
      <c r="M2" s="10"/>
      <c r="N2" s="9"/>
      <c r="Q2" s="9"/>
      <c r="R2" s="9"/>
      <c r="S2" s="10"/>
      <c r="T2" s="9"/>
      <c r="U2" s="11"/>
      <c r="V2" s="10"/>
      <c r="W2" s="10"/>
      <c r="X2" s="9"/>
      <c r="Z2" s="10"/>
      <c r="AA2" s="10"/>
      <c r="AB2" s="10"/>
      <c r="AC2" s="9"/>
      <c r="AF2" s="9"/>
      <c r="AG2" s="9"/>
      <c r="AH2" s="10"/>
      <c r="AI2" s="9"/>
      <c r="AJ2" s="11"/>
      <c r="AK2" s="10"/>
      <c r="AL2" s="10"/>
      <c r="AM2" s="9"/>
      <c r="AO2" s="10"/>
      <c r="AP2" s="10"/>
      <c r="AQ2" s="10"/>
      <c r="AR2" s="9"/>
      <c r="AU2" s="9"/>
      <c r="AV2" s="9"/>
      <c r="AW2" s="10"/>
      <c r="AX2" s="9"/>
      <c r="AY2" s="11"/>
      <c r="AZ2" s="10"/>
      <c r="BA2" s="10"/>
      <c r="BB2" s="9"/>
      <c r="BD2" s="10"/>
      <c r="BE2" s="10"/>
      <c r="BF2" s="10"/>
      <c r="BG2" s="9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 t="s">
        <v>90</v>
      </c>
      <c r="B3" s="9"/>
      <c r="C3" s="9"/>
      <c r="D3" s="10"/>
      <c r="E3" s="9"/>
      <c r="F3" s="11"/>
      <c r="G3" s="10"/>
      <c r="H3" s="10"/>
      <c r="I3" s="9"/>
      <c r="K3" s="10"/>
      <c r="L3" s="10"/>
      <c r="M3" s="10"/>
      <c r="N3" s="9"/>
      <c r="Q3" s="13"/>
      <c r="R3" s="9"/>
      <c r="S3" s="10"/>
      <c r="T3" s="9"/>
      <c r="U3" s="11"/>
      <c r="V3" s="10"/>
      <c r="W3" s="10"/>
      <c r="X3" s="9"/>
      <c r="Z3" s="10"/>
      <c r="AA3" s="10"/>
      <c r="AB3" s="10"/>
      <c r="AC3" s="9"/>
      <c r="AF3" s="13"/>
      <c r="AG3" s="9"/>
      <c r="AH3" s="10"/>
      <c r="AI3" s="9"/>
      <c r="AJ3" s="11"/>
      <c r="AK3" s="10"/>
      <c r="AL3" s="10"/>
      <c r="AM3" s="9"/>
      <c r="AO3" s="10"/>
      <c r="AP3" s="10"/>
      <c r="AQ3" s="10"/>
      <c r="AR3" s="9"/>
      <c r="AU3" s="13"/>
      <c r="AV3" s="9"/>
      <c r="AW3" s="10"/>
      <c r="AX3" s="9"/>
      <c r="AY3" s="11"/>
      <c r="AZ3" s="10"/>
      <c r="BA3" s="10"/>
      <c r="BB3" s="9"/>
      <c r="BD3" s="10"/>
      <c r="BE3" s="10"/>
      <c r="BF3" s="10"/>
      <c r="BG3" s="9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/>
      <c r="B4" s="9"/>
      <c r="C4" s="9"/>
      <c r="D4" s="10"/>
      <c r="E4" s="9"/>
      <c r="F4" s="11"/>
      <c r="G4" s="10"/>
      <c r="H4" s="10"/>
      <c r="I4" s="9"/>
      <c r="K4" s="10"/>
      <c r="L4" s="10"/>
      <c r="M4" s="10"/>
      <c r="N4" s="9"/>
      <c r="Q4" s="9"/>
      <c r="R4" s="9"/>
      <c r="S4" s="10"/>
      <c r="T4" s="9"/>
      <c r="U4" s="11"/>
      <c r="V4" s="10"/>
      <c r="W4" s="10"/>
      <c r="X4" s="9"/>
      <c r="Z4" s="10"/>
      <c r="AA4" s="10"/>
      <c r="AB4" s="10"/>
      <c r="AC4" s="9"/>
      <c r="AF4" s="9"/>
      <c r="AG4" s="9"/>
      <c r="AH4" s="10"/>
      <c r="AI4" s="9"/>
      <c r="AJ4" s="11"/>
      <c r="AK4" s="10"/>
      <c r="AL4" s="10"/>
      <c r="AM4" s="9"/>
      <c r="AO4" s="10"/>
      <c r="AP4" s="10"/>
      <c r="AQ4" s="10"/>
      <c r="AR4" s="9"/>
      <c r="AU4" s="9"/>
      <c r="AV4" s="9"/>
      <c r="AW4" s="10"/>
      <c r="AX4" s="9"/>
      <c r="AY4" s="11"/>
      <c r="AZ4" s="10"/>
      <c r="BA4" s="10"/>
      <c r="BB4" s="9"/>
      <c r="BD4" s="10"/>
      <c r="BE4" s="10"/>
      <c r="BF4" s="10"/>
      <c r="BG4" s="9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/>
      <c r="B5" s="9"/>
      <c r="C5" s="14" t="s">
        <v>38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4" t="s">
        <v>39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4" t="s">
        <v>40</v>
      </c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  <c r="AV5" s="14" t="s">
        <v>17</v>
      </c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9"/>
      <c r="C6" s="16"/>
      <c r="D6" s="17"/>
      <c r="E6" s="16"/>
      <c r="F6" s="18"/>
      <c r="G6" s="16"/>
      <c r="H6" s="16"/>
      <c r="I6" s="16"/>
      <c r="J6" s="18"/>
      <c r="K6" s="16"/>
      <c r="L6" s="16"/>
      <c r="M6" s="16"/>
      <c r="N6" s="16"/>
      <c r="O6" s="16"/>
      <c r="P6" s="16"/>
      <c r="Q6" s="15"/>
      <c r="R6" s="16"/>
      <c r="S6" s="17"/>
      <c r="T6" s="16"/>
      <c r="U6" s="18"/>
      <c r="V6" s="16"/>
      <c r="W6" s="16"/>
      <c r="X6" s="16"/>
      <c r="Y6" s="18"/>
      <c r="Z6" s="16"/>
      <c r="AA6" s="16"/>
      <c r="AB6" s="16"/>
      <c r="AC6" s="16"/>
      <c r="AD6" s="16"/>
      <c r="AE6" s="16"/>
      <c r="AF6" s="15"/>
      <c r="AG6" s="16"/>
      <c r="AH6" s="17"/>
      <c r="AI6" s="16"/>
      <c r="AJ6" s="18"/>
      <c r="AK6" s="16"/>
      <c r="AL6" s="16"/>
      <c r="AM6" s="16"/>
      <c r="AN6" s="18"/>
      <c r="AO6" s="16"/>
      <c r="AP6" s="16"/>
      <c r="AQ6" s="16"/>
      <c r="AR6" s="16"/>
      <c r="AS6" s="16"/>
      <c r="AT6" s="16"/>
      <c r="AU6" s="15"/>
      <c r="AV6" s="16"/>
      <c r="AW6" s="17"/>
      <c r="AX6" s="16"/>
      <c r="AY6" s="18"/>
      <c r="AZ6" s="16"/>
      <c r="BA6" s="16"/>
      <c r="BB6" s="16"/>
      <c r="BC6" s="18"/>
      <c r="BD6" s="16"/>
      <c r="BE6" s="16"/>
      <c r="BF6" s="16"/>
      <c r="BG6" s="16"/>
      <c r="BH6" s="16"/>
      <c r="BI6" s="1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1" s="26" customFormat="1" ht="12.75">
      <c r="A7" s="19" t="s">
        <v>41</v>
      </c>
      <c r="B7" s="19" t="s">
        <v>0</v>
      </c>
      <c r="C7" s="20" t="s">
        <v>42</v>
      </c>
      <c r="D7" s="21" t="s">
        <v>2</v>
      </c>
      <c r="E7" s="20" t="s">
        <v>43</v>
      </c>
      <c r="F7" s="22" t="s">
        <v>3</v>
      </c>
      <c r="G7" s="21" t="s">
        <v>5</v>
      </c>
      <c r="H7" s="23" t="s">
        <v>44</v>
      </c>
      <c r="I7" s="19" t="s">
        <v>45</v>
      </c>
      <c r="J7" s="24" t="s">
        <v>46</v>
      </c>
      <c r="K7" s="23" t="s">
        <v>7</v>
      </c>
      <c r="L7" s="23" t="s">
        <v>9</v>
      </c>
      <c r="M7" s="23" t="s">
        <v>11</v>
      </c>
      <c r="N7" s="19" t="s">
        <v>45</v>
      </c>
      <c r="O7" s="24" t="s">
        <v>13</v>
      </c>
      <c r="P7" s="23" t="s">
        <v>15</v>
      </c>
      <c r="Q7" s="25" t="s">
        <v>47</v>
      </c>
      <c r="R7" s="20" t="s">
        <v>42</v>
      </c>
      <c r="S7" s="21" t="s">
        <v>2</v>
      </c>
      <c r="T7" s="20" t="s">
        <v>43</v>
      </c>
      <c r="U7" s="22" t="s">
        <v>3</v>
      </c>
      <c r="V7" s="21" t="s">
        <v>5</v>
      </c>
      <c r="W7" s="23" t="s">
        <v>44</v>
      </c>
      <c r="X7" s="19" t="s">
        <v>45</v>
      </c>
      <c r="Y7" s="24" t="s">
        <v>46</v>
      </c>
      <c r="Z7" s="23" t="s">
        <v>7</v>
      </c>
      <c r="AA7" s="23" t="s">
        <v>9</v>
      </c>
      <c r="AB7" s="23" t="s">
        <v>11</v>
      </c>
      <c r="AC7" s="19" t="s">
        <v>45</v>
      </c>
      <c r="AD7" s="24" t="s">
        <v>13</v>
      </c>
      <c r="AE7" s="23" t="s">
        <v>15</v>
      </c>
      <c r="AF7" s="25" t="s">
        <v>47</v>
      </c>
      <c r="AG7" s="20" t="s">
        <v>42</v>
      </c>
      <c r="AH7" s="21" t="s">
        <v>2</v>
      </c>
      <c r="AI7" s="20" t="s">
        <v>43</v>
      </c>
      <c r="AJ7" s="22" t="s">
        <v>3</v>
      </c>
      <c r="AK7" s="21" t="s">
        <v>5</v>
      </c>
      <c r="AL7" s="23" t="s">
        <v>44</v>
      </c>
      <c r="AM7" s="19" t="s">
        <v>45</v>
      </c>
      <c r="AN7" s="24" t="s">
        <v>46</v>
      </c>
      <c r="AO7" s="23" t="s">
        <v>7</v>
      </c>
      <c r="AP7" s="23" t="s">
        <v>9</v>
      </c>
      <c r="AQ7" s="23" t="s">
        <v>11</v>
      </c>
      <c r="AR7" s="19" t="s">
        <v>45</v>
      </c>
      <c r="AS7" s="24" t="s">
        <v>13</v>
      </c>
      <c r="AT7" s="23" t="s">
        <v>15</v>
      </c>
      <c r="AU7" s="25" t="s">
        <v>47</v>
      </c>
      <c r="AV7" s="20" t="s">
        <v>42</v>
      </c>
      <c r="AW7" s="21" t="s">
        <v>2</v>
      </c>
      <c r="AX7" s="20" t="s">
        <v>43</v>
      </c>
      <c r="AY7" s="22" t="s">
        <v>3</v>
      </c>
      <c r="AZ7" s="21" t="s">
        <v>5</v>
      </c>
      <c r="BA7" s="23" t="s">
        <v>44</v>
      </c>
      <c r="BB7" s="19" t="s">
        <v>45</v>
      </c>
      <c r="BC7" s="24" t="s">
        <v>46</v>
      </c>
      <c r="BD7" s="23" t="s">
        <v>7</v>
      </c>
      <c r="BE7" s="23" t="s">
        <v>9</v>
      </c>
      <c r="BF7" s="23" t="s">
        <v>11</v>
      </c>
      <c r="BG7" s="19" t="s">
        <v>45</v>
      </c>
      <c r="BH7" s="24" t="s">
        <v>13</v>
      </c>
      <c r="BI7" s="23" t="s">
        <v>15</v>
      </c>
    </row>
    <row r="8" spans="1:61" s="40" customFormat="1" ht="12.75">
      <c r="A8" s="27" t="s">
        <v>48</v>
      </c>
      <c r="B8" s="28" t="s">
        <v>49</v>
      </c>
      <c r="C8" s="29">
        <f>R8+AG8+AV8</f>
        <v>6</v>
      </c>
      <c r="D8" s="30">
        <f>S8+AH8+AW8</f>
        <v>5</v>
      </c>
      <c r="E8" s="29" t="s">
        <v>43</v>
      </c>
      <c r="F8" s="31">
        <f>U8+AJ8+AY8</f>
        <v>1</v>
      </c>
      <c r="G8" s="32">
        <f>IF(C8&gt;0,D8/C8,-0.001)</f>
        <v>0.8333333333333334</v>
      </c>
      <c r="H8" s="33">
        <f>W8+AL8+BA8</f>
        <v>481</v>
      </c>
      <c r="I8" s="28" t="s">
        <v>45</v>
      </c>
      <c r="J8" s="34">
        <f>Y8+AN8+BC8</f>
        <v>427</v>
      </c>
      <c r="K8" s="35">
        <f>IF(C8&gt;0,H8-J8,-9999)</f>
        <v>54</v>
      </c>
      <c r="L8" s="36">
        <f>IF(C8&gt;0,H8/J8,-0.001)</f>
        <v>1.126463700234192</v>
      </c>
      <c r="M8" s="37">
        <f>IF(C8&gt;0,H8/C8,-0.1)</f>
        <v>80.16666666666667</v>
      </c>
      <c r="N8" s="28" t="s">
        <v>45</v>
      </c>
      <c r="O8" s="38">
        <f>IF(C8&gt;0,J8/C8,-0.1)</f>
        <v>71.16666666666667</v>
      </c>
      <c r="P8" s="37">
        <f>IF(C8&gt;0,M8-O8,-0.1)</f>
        <v>9</v>
      </c>
      <c r="Q8" s="39" t="s">
        <v>47</v>
      </c>
      <c r="R8" s="29">
        <f>S8+U8</f>
        <v>3</v>
      </c>
      <c r="S8" s="30">
        <v>3</v>
      </c>
      <c r="T8" s="29" t="s">
        <v>43</v>
      </c>
      <c r="U8" s="31">
        <v>0</v>
      </c>
      <c r="V8" s="32">
        <f>IF(R8&gt;0,S8/R8,-0.001)</f>
        <v>1</v>
      </c>
      <c r="W8" s="33">
        <v>252</v>
      </c>
      <c r="X8" s="28" t="s">
        <v>45</v>
      </c>
      <c r="Y8" s="34">
        <v>212</v>
      </c>
      <c r="Z8" s="35">
        <f>IF(R8&gt;0,W8-Y8,-9999)</f>
        <v>40</v>
      </c>
      <c r="AA8" s="36">
        <f>IF(R8&gt;0,W8/Y8,-0.001)</f>
        <v>1.1886792452830188</v>
      </c>
      <c r="AB8" s="37">
        <f>IF(R8&gt;0,W8/R8,-0.1)</f>
        <v>84</v>
      </c>
      <c r="AC8" s="28" t="s">
        <v>45</v>
      </c>
      <c r="AD8" s="38">
        <f>IF(R8&gt;0,Y8/R8,-0.1)</f>
        <v>70.66666666666667</v>
      </c>
      <c r="AE8" s="37">
        <f>IF(R8&gt;0,AB8-AD8,-0.1)</f>
        <v>13.333333333333329</v>
      </c>
      <c r="AF8" s="39" t="s">
        <v>47</v>
      </c>
      <c r="AG8" s="29">
        <f>AH8+AJ8</f>
        <v>3</v>
      </c>
      <c r="AH8" s="30">
        <v>2</v>
      </c>
      <c r="AI8" s="29" t="s">
        <v>43</v>
      </c>
      <c r="AJ8" s="31">
        <v>1</v>
      </c>
      <c r="AK8" s="32">
        <f>IF(AG8&gt;0,AH8/AG8,-0.001)</f>
        <v>0.6666666666666666</v>
      </c>
      <c r="AL8" s="33">
        <v>229</v>
      </c>
      <c r="AM8" s="28" t="s">
        <v>45</v>
      </c>
      <c r="AN8" s="34">
        <v>215</v>
      </c>
      <c r="AO8" s="35">
        <f>IF(AG8&gt;0,AL8-AN8,-9999)</f>
        <v>14</v>
      </c>
      <c r="AP8" s="36">
        <f>IF(AG8&gt;0,AL8/AN8,-0.001)</f>
        <v>1.0651162790697675</v>
      </c>
      <c r="AQ8" s="37">
        <f>IF(AG8&gt;0,AL8/AG8,-0.1)</f>
        <v>76.33333333333333</v>
      </c>
      <c r="AR8" s="28" t="s">
        <v>45</v>
      </c>
      <c r="AS8" s="38">
        <f>IF(AG8&gt;0,AN8/AG8,-0.1)</f>
        <v>71.66666666666667</v>
      </c>
      <c r="AT8" s="37">
        <f>IF(AG8&gt;0,AQ8-AS8,-0.1)</f>
        <v>4.666666666666657</v>
      </c>
      <c r="AU8" s="39" t="s">
        <v>47</v>
      </c>
      <c r="AV8" s="29">
        <f>AW8+AY8</f>
        <v>0</v>
      </c>
      <c r="AW8" s="30" t="s">
        <v>50</v>
      </c>
      <c r="AX8" s="29" t="s">
        <v>43</v>
      </c>
      <c r="AY8" s="31" t="s">
        <v>50</v>
      </c>
      <c r="AZ8" s="32">
        <f>IF(AV8&gt;0,AW8/AV8,-0.001)</f>
        <v>-0.001</v>
      </c>
      <c r="BA8" s="33">
        <v>0</v>
      </c>
      <c r="BB8" s="28" t="s">
        <v>45</v>
      </c>
      <c r="BC8" s="34">
        <v>0</v>
      </c>
      <c r="BD8" s="35">
        <f>IF(AV8&gt;0,BA8-BC8,-9999)</f>
        <v>-9999</v>
      </c>
      <c r="BE8" s="36">
        <f>IF(AV8&gt;0,BA8/BC8,-0.001)</f>
        <v>-0.001</v>
      </c>
      <c r="BF8" s="37">
        <f>IF(AV8&gt;0,BA8/AV8,-0.1)</f>
        <v>-0.1</v>
      </c>
      <c r="BG8" s="28" t="s">
        <v>45</v>
      </c>
      <c r="BH8" s="38">
        <f>IF(AV8&gt;0,BC8/AV8,-0.1)</f>
        <v>-0.1</v>
      </c>
      <c r="BI8" s="37">
        <f>IF(AV8&gt;0,BF8-BH8,-0.1)</f>
        <v>-0.1</v>
      </c>
    </row>
    <row r="9" spans="1:61" s="40" customFormat="1" ht="12.75">
      <c r="A9" s="40" t="s">
        <v>51</v>
      </c>
      <c r="B9" s="41" t="s">
        <v>49</v>
      </c>
      <c r="C9" s="42">
        <f>R9+AG9+AV9</f>
        <v>6</v>
      </c>
      <c r="D9" s="43">
        <f>S9+AH9+AW9</f>
        <v>3</v>
      </c>
      <c r="E9" s="42" t="s">
        <v>43</v>
      </c>
      <c r="F9" s="44">
        <f>U9+AJ9+AY9</f>
        <v>3</v>
      </c>
      <c r="G9" s="45">
        <f>IF(C9&gt;0,D9/C9,-0.001)</f>
        <v>0.5</v>
      </c>
      <c r="H9" s="46">
        <f>W9+AL9+BA9</f>
        <v>378</v>
      </c>
      <c r="I9" s="47" t="s">
        <v>45</v>
      </c>
      <c r="J9" s="48">
        <f>Y9+AN9+BC9</f>
        <v>455</v>
      </c>
      <c r="K9" s="49">
        <f>IF(C9&gt;0,H9-J9,-9999)</f>
        <v>-77</v>
      </c>
      <c r="L9" s="50">
        <f>IF(C9&gt;0,H9/J9,-0.001)</f>
        <v>0.8307692307692308</v>
      </c>
      <c r="M9" s="51">
        <f>IF(C9&gt;0,H9/C9,-0.1)</f>
        <v>63</v>
      </c>
      <c r="N9" s="47" t="s">
        <v>45</v>
      </c>
      <c r="O9" s="52">
        <f>IF(C9&gt;0,J9/C9,-0.1)</f>
        <v>75.83333333333333</v>
      </c>
      <c r="P9" s="51">
        <f>IF(C9&gt;0,M9-O9,-0.1)</f>
        <v>-12.833333333333329</v>
      </c>
      <c r="Q9" s="39" t="s">
        <v>47</v>
      </c>
      <c r="R9" s="42">
        <f>S9+U9</f>
        <v>3</v>
      </c>
      <c r="S9" s="43">
        <v>1</v>
      </c>
      <c r="T9" s="42" t="s">
        <v>43</v>
      </c>
      <c r="U9" s="44">
        <v>2</v>
      </c>
      <c r="V9" s="45">
        <f>IF(R9&gt;0,S9/R9,-0.001)</f>
        <v>0.3333333333333333</v>
      </c>
      <c r="W9" s="46">
        <v>195</v>
      </c>
      <c r="X9" s="47" t="s">
        <v>45</v>
      </c>
      <c r="Y9" s="48">
        <v>243</v>
      </c>
      <c r="Z9" s="49">
        <f>IF(R9&gt;0,W9-Y9,-9999)</f>
        <v>-48</v>
      </c>
      <c r="AA9" s="50">
        <f>IF(R9&gt;0,W9/Y9,-0.001)</f>
        <v>0.8024691358024691</v>
      </c>
      <c r="AB9" s="51">
        <f>IF(R9&gt;0,W9/R9,-0.1)</f>
        <v>65</v>
      </c>
      <c r="AC9" s="47" t="s">
        <v>45</v>
      </c>
      <c r="AD9" s="52">
        <f>IF(R9&gt;0,Y9/R9,-0.1)</f>
        <v>81</v>
      </c>
      <c r="AE9" s="51">
        <f>IF(R9&gt;0,AB9-AD9,-0.1)</f>
        <v>-16</v>
      </c>
      <c r="AF9" s="39" t="s">
        <v>47</v>
      </c>
      <c r="AG9" s="42">
        <f>AH9+AJ9</f>
        <v>3</v>
      </c>
      <c r="AH9" s="43">
        <v>2</v>
      </c>
      <c r="AI9" s="42" t="s">
        <v>43</v>
      </c>
      <c r="AJ9" s="44">
        <v>1</v>
      </c>
      <c r="AK9" s="45">
        <f>IF(AG9&gt;0,AH9/AG9,-0.001)</f>
        <v>0.6666666666666666</v>
      </c>
      <c r="AL9" s="46">
        <v>183</v>
      </c>
      <c r="AM9" s="47" t="s">
        <v>45</v>
      </c>
      <c r="AN9" s="48">
        <v>212</v>
      </c>
      <c r="AO9" s="49">
        <f>IF(AG9&gt;0,AL9-AN9,-9999)</f>
        <v>-29</v>
      </c>
      <c r="AP9" s="50">
        <f>IF(AG9&gt;0,AL9/AN9,-0.001)</f>
        <v>0.8632075471698113</v>
      </c>
      <c r="AQ9" s="51">
        <f>IF(AG9&gt;0,AL9/AG9,-0.1)</f>
        <v>61</v>
      </c>
      <c r="AR9" s="47" t="s">
        <v>45</v>
      </c>
      <c r="AS9" s="52">
        <f>IF(AG9&gt;0,AN9/AG9,-0.1)</f>
        <v>70.66666666666667</v>
      </c>
      <c r="AT9" s="51">
        <f>IF(AG9&gt;0,AQ9-AS9,-0.1)</f>
        <v>-9.666666666666671</v>
      </c>
      <c r="AU9" s="39" t="s">
        <v>47</v>
      </c>
      <c r="AV9" s="42">
        <f>AW9+AY9</f>
        <v>0</v>
      </c>
      <c r="AW9" s="43" t="s">
        <v>50</v>
      </c>
      <c r="AX9" s="42" t="s">
        <v>43</v>
      </c>
      <c r="AY9" s="44" t="s">
        <v>50</v>
      </c>
      <c r="AZ9" s="45">
        <f>IF(AV9&gt;0,AW9/AV9,-0.001)</f>
        <v>-0.001</v>
      </c>
      <c r="BA9" s="46">
        <v>0</v>
      </c>
      <c r="BB9" s="47" t="s">
        <v>45</v>
      </c>
      <c r="BC9" s="48">
        <v>0</v>
      </c>
      <c r="BD9" s="49">
        <f>IF(AV9&gt;0,BA9-BC9,-9999)</f>
        <v>-9999</v>
      </c>
      <c r="BE9" s="50">
        <f>IF(AV9&gt;0,BA9/BC9,-0.001)</f>
        <v>-0.001</v>
      </c>
      <c r="BF9" s="51">
        <f>IF(AV9&gt;0,BA9/AV9,-0.1)</f>
        <v>-0.1</v>
      </c>
      <c r="BG9" s="47" t="s">
        <v>45</v>
      </c>
      <c r="BH9" s="52">
        <f>IF(AV9&gt;0,BC9/AV9,-0.1)</f>
        <v>-0.1</v>
      </c>
      <c r="BI9" s="51">
        <f>IF(AV9&gt;0,BF9-BH9,-0.1)</f>
        <v>-0.1</v>
      </c>
    </row>
    <row r="10" spans="1:61" s="40" customFormat="1" ht="12.75">
      <c r="A10" s="27" t="s">
        <v>52</v>
      </c>
      <c r="B10" s="28" t="s">
        <v>49</v>
      </c>
      <c r="C10" s="29">
        <f>R10+AG10+AV10</f>
        <v>6</v>
      </c>
      <c r="D10" s="30">
        <f>S10+AH10+AW10</f>
        <v>5</v>
      </c>
      <c r="E10" s="29" t="s">
        <v>43</v>
      </c>
      <c r="F10" s="31">
        <f>U10+AJ10+AY10</f>
        <v>1</v>
      </c>
      <c r="G10" s="32">
        <f>IF(C10&gt;0,D10/C10,-0.001)</f>
        <v>0.8333333333333334</v>
      </c>
      <c r="H10" s="33">
        <f>W10+AL10+BA10</f>
        <v>459</v>
      </c>
      <c r="I10" s="28" t="s">
        <v>45</v>
      </c>
      <c r="J10" s="34">
        <f>Y10+AN10+BC10</f>
        <v>386</v>
      </c>
      <c r="K10" s="35">
        <f>IF(C10&gt;0,H10-J10,-9999)</f>
        <v>73</v>
      </c>
      <c r="L10" s="36">
        <f>IF(C10&gt;0,H10/J10,-0.001)</f>
        <v>1.189119170984456</v>
      </c>
      <c r="M10" s="37">
        <f>IF(C10&gt;0,H10/C10,-0.1)</f>
        <v>76.5</v>
      </c>
      <c r="N10" s="28" t="s">
        <v>45</v>
      </c>
      <c r="O10" s="38">
        <f>IF(C10&gt;0,J10/C10,-0.1)</f>
        <v>64.33333333333333</v>
      </c>
      <c r="P10" s="37">
        <f>IF(C10&gt;0,M10-O10,-0.1)</f>
        <v>12.166666666666671</v>
      </c>
      <c r="Q10" s="39" t="s">
        <v>47</v>
      </c>
      <c r="R10" s="29">
        <f>S10+U10</f>
        <v>3</v>
      </c>
      <c r="S10" s="30">
        <v>3</v>
      </c>
      <c r="T10" s="29" t="s">
        <v>43</v>
      </c>
      <c r="U10" s="31">
        <v>0</v>
      </c>
      <c r="V10" s="32">
        <f>IF(R10&gt;0,S10/R10,-0.001)</f>
        <v>1</v>
      </c>
      <c r="W10" s="33">
        <v>221</v>
      </c>
      <c r="X10" s="28" t="s">
        <v>45</v>
      </c>
      <c r="Y10" s="34">
        <v>176</v>
      </c>
      <c r="Z10" s="35">
        <f>IF(R10&gt;0,W10-Y10,-9999)</f>
        <v>45</v>
      </c>
      <c r="AA10" s="36">
        <f>IF(R10&gt;0,W10/Y10,-0.001)</f>
        <v>1.2556818181818181</v>
      </c>
      <c r="AB10" s="37">
        <f>IF(R10&gt;0,W10/R10,-0.1)</f>
        <v>73.66666666666667</v>
      </c>
      <c r="AC10" s="28" t="s">
        <v>45</v>
      </c>
      <c r="AD10" s="38">
        <f>IF(R10&gt;0,Y10/R10,-0.1)</f>
        <v>58.666666666666664</v>
      </c>
      <c r="AE10" s="37">
        <f>IF(R10&gt;0,AB10-AD10,-0.1)</f>
        <v>15.000000000000007</v>
      </c>
      <c r="AF10" s="39" t="s">
        <v>47</v>
      </c>
      <c r="AG10" s="29">
        <f>AH10+AJ10</f>
        <v>3</v>
      </c>
      <c r="AH10" s="30">
        <v>2</v>
      </c>
      <c r="AI10" s="29" t="s">
        <v>43</v>
      </c>
      <c r="AJ10" s="31">
        <v>1</v>
      </c>
      <c r="AK10" s="32">
        <f>IF(AG10&gt;0,AH10/AG10,-0.001)</f>
        <v>0.6666666666666666</v>
      </c>
      <c r="AL10" s="33">
        <v>238</v>
      </c>
      <c r="AM10" s="28" t="s">
        <v>45</v>
      </c>
      <c r="AN10" s="34">
        <v>210</v>
      </c>
      <c r="AO10" s="35">
        <f>IF(AG10&gt;0,AL10-AN10,-9999)</f>
        <v>28</v>
      </c>
      <c r="AP10" s="36">
        <f>IF(AG10&gt;0,AL10/AN10,-0.001)</f>
        <v>1.1333333333333333</v>
      </c>
      <c r="AQ10" s="37">
        <f>IF(AG10&gt;0,AL10/AG10,-0.1)</f>
        <v>79.33333333333333</v>
      </c>
      <c r="AR10" s="28" t="s">
        <v>45</v>
      </c>
      <c r="AS10" s="38">
        <f>IF(AG10&gt;0,AN10/AG10,-0.1)</f>
        <v>70</v>
      </c>
      <c r="AT10" s="37">
        <f>IF(AG10&gt;0,AQ10-AS10,-0.1)</f>
        <v>9.333333333333329</v>
      </c>
      <c r="AU10" s="39" t="s">
        <v>47</v>
      </c>
      <c r="AV10" s="29">
        <f>AW10+AY10</f>
        <v>0</v>
      </c>
      <c r="AW10" s="30" t="s">
        <v>50</v>
      </c>
      <c r="AX10" s="29" t="s">
        <v>43</v>
      </c>
      <c r="AY10" s="31">
        <v>0</v>
      </c>
      <c r="AZ10" s="32">
        <f>IF(AV10&gt;0,AW10/AV10,-0.001)</f>
        <v>-0.001</v>
      </c>
      <c r="BA10" s="33">
        <v>0</v>
      </c>
      <c r="BB10" s="28" t="s">
        <v>45</v>
      </c>
      <c r="BC10" s="34">
        <v>0</v>
      </c>
      <c r="BD10" s="35">
        <f>IF(AV10&gt;0,BA10-BC10,-9999)</f>
        <v>-9999</v>
      </c>
      <c r="BE10" s="36">
        <f>IF(AV10&gt;0,BA10/BC10,-0.001)</f>
        <v>-0.001</v>
      </c>
      <c r="BF10" s="37">
        <f>IF(AV10&gt;0,BA10/AV10,-0.1)</f>
        <v>-0.1</v>
      </c>
      <c r="BG10" s="28" t="s">
        <v>45</v>
      </c>
      <c r="BH10" s="38">
        <f>IF(AV10&gt;0,BC10/AV10,-0.1)</f>
        <v>-0.1</v>
      </c>
      <c r="BI10" s="37">
        <f>IF(AV10&gt;0,BF10-BH10,-0.1)</f>
        <v>-0.1</v>
      </c>
    </row>
    <row r="11" spans="1:61" s="40" customFormat="1" ht="12.75">
      <c r="A11" s="40" t="s">
        <v>53</v>
      </c>
      <c r="B11" s="41" t="s">
        <v>49</v>
      </c>
      <c r="C11" s="42">
        <f>R11+AG11+AV11</f>
        <v>4</v>
      </c>
      <c r="D11" s="43">
        <f>S11+AH11+AW11</f>
        <v>3</v>
      </c>
      <c r="E11" s="42" t="s">
        <v>43</v>
      </c>
      <c r="F11" s="44">
        <f>U11+AJ11+AY11</f>
        <v>1</v>
      </c>
      <c r="G11" s="45">
        <f>IF(C11&gt;0,D11/C11,-0.001)</f>
        <v>0.75</v>
      </c>
      <c r="H11" s="46">
        <f>W11+AL11+BA11</f>
        <v>354</v>
      </c>
      <c r="I11" s="47" t="s">
        <v>45</v>
      </c>
      <c r="J11" s="48">
        <f>Y11+AN11+BC11</f>
        <v>292</v>
      </c>
      <c r="K11" s="49">
        <f>IF(C11&gt;0,H11-J11,-9999)</f>
        <v>62</v>
      </c>
      <c r="L11" s="50">
        <f>IF(C11&gt;0,H11/J11,-0.001)</f>
        <v>1.2123287671232876</v>
      </c>
      <c r="M11" s="51">
        <f>IF(C11&gt;0,H11/C11,-0.1)</f>
        <v>88.5</v>
      </c>
      <c r="N11" s="47" t="s">
        <v>45</v>
      </c>
      <c r="O11" s="52">
        <f>IF(C11&gt;0,J11/C11,-0.1)</f>
        <v>73</v>
      </c>
      <c r="P11" s="51">
        <f>IF(C11&gt;0,M11-O11,-0.1)</f>
        <v>15.5</v>
      </c>
      <c r="Q11" s="39" t="s">
        <v>47</v>
      </c>
      <c r="R11" s="42">
        <f>S11+U11</f>
        <v>2</v>
      </c>
      <c r="S11" s="43">
        <v>2</v>
      </c>
      <c r="T11" s="42" t="s">
        <v>43</v>
      </c>
      <c r="U11" s="44">
        <v>0</v>
      </c>
      <c r="V11" s="45">
        <f>IF(R11&gt;0,S11/R11,-0.001)</f>
        <v>1</v>
      </c>
      <c r="W11" s="46">
        <v>194</v>
      </c>
      <c r="X11" s="47" t="s">
        <v>45</v>
      </c>
      <c r="Y11" s="48">
        <v>130</v>
      </c>
      <c r="Z11" s="49">
        <f>IF(R11&gt;0,W11-Y11,-9999)</f>
        <v>64</v>
      </c>
      <c r="AA11" s="50">
        <f>IF(R11&gt;0,W11/Y11,-0.001)</f>
        <v>1.4923076923076923</v>
      </c>
      <c r="AB11" s="51">
        <f>IF(R11&gt;0,W11/R11,-0.1)</f>
        <v>97</v>
      </c>
      <c r="AC11" s="47" t="s">
        <v>45</v>
      </c>
      <c r="AD11" s="52">
        <f>IF(R11&gt;0,Y11/R11,-0.1)</f>
        <v>65</v>
      </c>
      <c r="AE11" s="51">
        <f>IF(R11&gt;0,AB11-AD11,-0.1)</f>
        <v>32</v>
      </c>
      <c r="AF11" s="39" t="s">
        <v>47</v>
      </c>
      <c r="AG11" s="42">
        <f>AH11+AJ11</f>
        <v>2</v>
      </c>
      <c r="AH11" s="43">
        <v>1</v>
      </c>
      <c r="AI11" s="42" t="s">
        <v>43</v>
      </c>
      <c r="AJ11" s="44">
        <v>1</v>
      </c>
      <c r="AK11" s="45">
        <f>IF(AG11&gt;0,AH11/AG11,-0.001)</f>
        <v>0.5</v>
      </c>
      <c r="AL11" s="46">
        <v>160</v>
      </c>
      <c r="AM11" s="47" t="s">
        <v>45</v>
      </c>
      <c r="AN11" s="48">
        <v>162</v>
      </c>
      <c r="AO11" s="49">
        <f>IF(AG11&gt;0,AL11-AN11,-9999)</f>
        <v>-2</v>
      </c>
      <c r="AP11" s="50">
        <f>IF(AG11&gt;0,AL11/AN11,-0.001)</f>
        <v>0.9876543209876543</v>
      </c>
      <c r="AQ11" s="51">
        <f>IF(AG11&gt;0,AL11/AG11,-0.1)</f>
        <v>80</v>
      </c>
      <c r="AR11" s="47" t="s">
        <v>45</v>
      </c>
      <c r="AS11" s="52">
        <f>IF(AG11&gt;0,AN11/AG11,-0.1)</f>
        <v>81</v>
      </c>
      <c r="AT11" s="51">
        <f>IF(AG11&gt;0,AQ11-AS11,-0.1)</f>
        <v>-1</v>
      </c>
      <c r="AU11" s="39" t="s">
        <v>47</v>
      </c>
      <c r="AV11" s="42">
        <f>AW11+AY11</f>
        <v>0</v>
      </c>
      <c r="AW11" s="43" t="s">
        <v>50</v>
      </c>
      <c r="AX11" s="42" t="s">
        <v>43</v>
      </c>
      <c r="AY11" s="44">
        <v>0</v>
      </c>
      <c r="AZ11" s="45">
        <f>IF(AV11&gt;0,AW11/AV11,-0.001)</f>
        <v>-0.001</v>
      </c>
      <c r="BA11" s="46">
        <v>0</v>
      </c>
      <c r="BB11" s="47" t="s">
        <v>45</v>
      </c>
      <c r="BC11" s="48">
        <v>0</v>
      </c>
      <c r="BD11" s="49">
        <f>IF(AV11&gt;0,BA11-BC11,-9999)</f>
        <v>-9999</v>
      </c>
      <c r="BE11" s="50">
        <f>IF(AV11&gt;0,BA11/BC11,-0.001)</f>
        <v>-0.001</v>
      </c>
      <c r="BF11" s="51">
        <f>IF(AV11&gt;0,BA11/AV11,-0.1)</f>
        <v>-0.1</v>
      </c>
      <c r="BG11" s="47" t="s">
        <v>45</v>
      </c>
      <c r="BH11" s="52">
        <f>IF(AV11&gt;0,BC11/AV11,-0.1)</f>
        <v>-0.1</v>
      </c>
      <c r="BI11" s="51">
        <f>IF(AV11&gt;0,BF11-BH11,-0.1)</f>
        <v>-0.1</v>
      </c>
    </row>
    <row r="12" spans="1:61" s="40" customFormat="1" ht="12.75">
      <c r="A12" s="27" t="s">
        <v>54</v>
      </c>
      <c r="B12" s="28" t="s">
        <v>49</v>
      </c>
      <c r="C12" s="29">
        <f>R12+AG12+AV12</f>
        <v>0</v>
      </c>
      <c r="D12" s="30">
        <f>S12+AH12+AW12</f>
        <v>0</v>
      </c>
      <c r="E12" s="29" t="s">
        <v>43</v>
      </c>
      <c r="F12" s="31">
        <f>U12+AJ12+AY12</f>
        <v>0</v>
      </c>
      <c r="G12" s="32">
        <f>IF(C12&gt;0,D12/C12,-0.001)</f>
        <v>-0.001</v>
      </c>
      <c r="H12" s="33">
        <f>W12+AL12+BA12</f>
        <v>0</v>
      </c>
      <c r="I12" s="28" t="s">
        <v>45</v>
      </c>
      <c r="J12" s="34">
        <f>Y12+AN12+BC12</f>
        <v>0</v>
      </c>
      <c r="K12" s="35">
        <f>IF(C12&gt;0,H12-J12,-9999)</f>
        <v>-9999</v>
      </c>
      <c r="L12" s="36">
        <f>IF(C12&gt;0,H12/J12,-0.001)</f>
        <v>-0.001</v>
      </c>
      <c r="M12" s="37">
        <f>IF(C12&gt;0,H12/C12,-0.1)</f>
        <v>-0.1</v>
      </c>
      <c r="N12" s="28" t="s">
        <v>45</v>
      </c>
      <c r="O12" s="38">
        <f>IF(C12&gt;0,J12/C12,-0.1)</f>
        <v>-0.1</v>
      </c>
      <c r="P12" s="37">
        <f>IF(C12&gt;0,M12-O12,-0.1)</f>
        <v>-0.1</v>
      </c>
      <c r="Q12" s="39" t="s">
        <v>47</v>
      </c>
      <c r="R12" s="29">
        <f>S12+U12</f>
        <v>0</v>
      </c>
      <c r="S12" s="30">
        <v>0</v>
      </c>
      <c r="T12" s="29" t="s">
        <v>43</v>
      </c>
      <c r="U12" s="31">
        <v>0</v>
      </c>
      <c r="V12" s="32">
        <f>IF(R12&gt;0,S12/R12,-0.001)</f>
        <v>-0.001</v>
      </c>
      <c r="W12" s="33">
        <v>0</v>
      </c>
      <c r="X12" s="28" t="s">
        <v>45</v>
      </c>
      <c r="Y12" s="34">
        <v>0</v>
      </c>
      <c r="Z12" s="35">
        <f>IF(R12&gt;0,W12-Y12,-9999)</f>
        <v>-9999</v>
      </c>
      <c r="AA12" s="36">
        <f>IF(R12&gt;0,W12/Y12,-0.001)</f>
        <v>-0.001</v>
      </c>
      <c r="AB12" s="37">
        <f>IF(R12&gt;0,W12/R12,-0.1)</f>
        <v>-0.1</v>
      </c>
      <c r="AC12" s="28" t="s">
        <v>45</v>
      </c>
      <c r="AD12" s="38">
        <f>IF(R12&gt;0,Y12/R12,-0.1)</f>
        <v>-0.1</v>
      </c>
      <c r="AE12" s="37">
        <f>IF(R12&gt;0,AB12-AD12,-0.1)</f>
        <v>-0.1</v>
      </c>
      <c r="AF12" s="39" t="s">
        <v>47</v>
      </c>
      <c r="AG12" s="29">
        <f>AH12+AJ12</f>
        <v>0</v>
      </c>
      <c r="AH12" s="30">
        <v>0</v>
      </c>
      <c r="AI12" s="29" t="s">
        <v>43</v>
      </c>
      <c r="AJ12" s="31">
        <v>0</v>
      </c>
      <c r="AK12" s="32">
        <f>IF(AG12&gt;0,AH12/AG12,-0.001)</f>
        <v>-0.001</v>
      </c>
      <c r="AL12" s="33">
        <v>0</v>
      </c>
      <c r="AM12" s="28" t="s">
        <v>45</v>
      </c>
      <c r="AN12" s="34">
        <v>0</v>
      </c>
      <c r="AO12" s="35">
        <f>IF(AG12&gt;0,AL12-AN12,-9999)</f>
        <v>-9999</v>
      </c>
      <c r="AP12" s="36">
        <f>IF(AG12&gt;0,AL12/AN12,-0.001)</f>
        <v>-0.001</v>
      </c>
      <c r="AQ12" s="37">
        <f>IF(AG12&gt;0,AL12/AG12,-0.1)</f>
        <v>-0.1</v>
      </c>
      <c r="AR12" s="28" t="s">
        <v>45</v>
      </c>
      <c r="AS12" s="38">
        <f>IF(AG12&gt;0,AN12/AG12,-0.1)</f>
        <v>-0.1</v>
      </c>
      <c r="AT12" s="37">
        <f>IF(AG12&gt;0,AQ12-AS12,-0.1)</f>
        <v>-0.1</v>
      </c>
      <c r="AU12" s="39" t="s">
        <v>47</v>
      </c>
      <c r="AV12" s="29">
        <f>AW12+AY12</f>
        <v>0</v>
      </c>
      <c r="AW12" s="30" t="s">
        <v>50</v>
      </c>
      <c r="AX12" s="29" t="s">
        <v>43</v>
      </c>
      <c r="AY12" s="31" t="s">
        <v>50</v>
      </c>
      <c r="AZ12" s="32">
        <f>IF(AV12&gt;0,AW12/AV12,-0.001)</f>
        <v>-0.001</v>
      </c>
      <c r="BA12" s="33">
        <v>0</v>
      </c>
      <c r="BB12" s="28" t="s">
        <v>45</v>
      </c>
      <c r="BC12" s="34">
        <v>0</v>
      </c>
      <c r="BD12" s="35">
        <f>IF(AV12&gt;0,BA12-BC12,-9999)</f>
        <v>-9999</v>
      </c>
      <c r="BE12" s="36">
        <f>IF(AV12&gt;0,BA12/BC12,-0.001)</f>
        <v>-0.001</v>
      </c>
      <c r="BF12" s="37">
        <f>IF(AV12&gt;0,BA12/AV12,-0.1)</f>
        <v>-0.1</v>
      </c>
      <c r="BG12" s="28" t="s">
        <v>45</v>
      </c>
      <c r="BH12" s="38">
        <f>IF(AV12&gt;0,BC12/AV12,-0.1)</f>
        <v>-0.1</v>
      </c>
      <c r="BI12" s="37">
        <f>IF(AV12&gt;0,BF12-BH12,-0.1)</f>
        <v>-0.1</v>
      </c>
    </row>
    <row r="13" spans="1:61" s="40" customFormat="1" ht="12.75">
      <c r="A13" s="40" t="s">
        <v>55</v>
      </c>
      <c r="B13" s="41" t="s">
        <v>56</v>
      </c>
      <c r="C13" s="42">
        <f>R13+AG13+AV13</f>
        <v>0</v>
      </c>
      <c r="D13" s="43">
        <f>S13+AH13+AW13</f>
        <v>0</v>
      </c>
      <c r="E13" s="42" t="s">
        <v>43</v>
      </c>
      <c r="F13" s="44">
        <f>U13+AJ13+AY13</f>
        <v>0</v>
      </c>
      <c r="G13" s="45">
        <f>IF(C13&gt;0,D13/C13,-0.001)</f>
        <v>-0.001</v>
      </c>
      <c r="H13" s="46">
        <f>W13+AL13+BA13</f>
        <v>0</v>
      </c>
      <c r="I13" s="47" t="s">
        <v>45</v>
      </c>
      <c r="J13" s="48">
        <f>Y13+AN13+BC13</f>
        <v>0</v>
      </c>
      <c r="K13" s="49">
        <f>IF(C13&gt;0,H13-J13,-9999)</f>
        <v>-9999</v>
      </c>
      <c r="L13" s="50">
        <f>IF(C13&gt;0,H13/J13,-0.001)</f>
        <v>-0.001</v>
      </c>
      <c r="M13" s="51">
        <f>IF(C13&gt;0,H13/C13,-0.1)</f>
        <v>-0.1</v>
      </c>
      <c r="N13" s="47" t="s">
        <v>45</v>
      </c>
      <c r="O13" s="52">
        <f>IF(C13&gt;0,J13/C13,-0.1)</f>
        <v>-0.1</v>
      </c>
      <c r="P13" s="51">
        <f>IF(C13&gt;0,M13-O13,-0.1)</f>
        <v>-0.1</v>
      </c>
      <c r="Q13" s="39" t="s">
        <v>47</v>
      </c>
      <c r="R13" s="42">
        <f>S13+U13</f>
        <v>0</v>
      </c>
      <c r="S13" s="43">
        <v>0</v>
      </c>
      <c r="T13" s="42" t="s">
        <v>43</v>
      </c>
      <c r="U13" s="44">
        <v>0</v>
      </c>
      <c r="V13" s="45">
        <f>IF(R13&gt;0,S13/R13,-0.001)</f>
        <v>-0.001</v>
      </c>
      <c r="W13" s="46">
        <v>0</v>
      </c>
      <c r="X13" s="47" t="s">
        <v>45</v>
      </c>
      <c r="Y13" s="48">
        <v>0</v>
      </c>
      <c r="Z13" s="49">
        <f>IF(R13&gt;0,W13-Y13,-9999)</f>
        <v>-9999</v>
      </c>
      <c r="AA13" s="50">
        <f>IF(R13&gt;0,W13/Y13,-0.001)</f>
        <v>-0.001</v>
      </c>
      <c r="AB13" s="51">
        <f>IF(R13&gt;0,W13/R13,-0.1)</f>
        <v>-0.1</v>
      </c>
      <c r="AC13" s="47" t="s">
        <v>45</v>
      </c>
      <c r="AD13" s="52">
        <f>IF(R13&gt;0,Y13/R13,-0.1)</f>
        <v>-0.1</v>
      </c>
      <c r="AE13" s="51">
        <f>IF(R13&gt;0,AB13-AD13,-0.1)</f>
        <v>-0.1</v>
      </c>
      <c r="AF13" s="39" t="s">
        <v>47</v>
      </c>
      <c r="AG13" s="42">
        <f>AH13+AJ13</f>
        <v>0</v>
      </c>
      <c r="AH13" s="43">
        <v>0</v>
      </c>
      <c r="AI13" s="42" t="s">
        <v>43</v>
      </c>
      <c r="AJ13" s="44">
        <v>0</v>
      </c>
      <c r="AK13" s="45">
        <f>IF(AG13&gt;0,AH13/AG13,-0.001)</f>
        <v>-0.001</v>
      </c>
      <c r="AL13" s="46">
        <v>0</v>
      </c>
      <c r="AM13" s="47" t="s">
        <v>45</v>
      </c>
      <c r="AN13" s="48">
        <v>0</v>
      </c>
      <c r="AO13" s="49">
        <f>IF(AG13&gt;0,AL13-AN13,-9999)</f>
        <v>-9999</v>
      </c>
      <c r="AP13" s="50">
        <f>IF(AG13&gt;0,AL13/AN13,-0.001)</f>
        <v>-0.001</v>
      </c>
      <c r="AQ13" s="51">
        <f>IF(AG13&gt;0,AL13/AG13,-0.1)</f>
        <v>-0.1</v>
      </c>
      <c r="AR13" s="47" t="s">
        <v>45</v>
      </c>
      <c r="AS13" s="52">
        <f>IF(AG13&gt;0,AN13/AG13,-0.1)</f>
        <v>-0.1</v>
      </c>
      <c r="AT13" s="51">
        <f>IF(AG13&gt;0,AQ13-AS13,-0.1)</f>
        <v>-0.1</v>
      </c>
      <c r="AU13" s="39" t="s">
        <v>47</v>
      </c>
      <c r="AV13" s="42">
        <f>AW13+AY13</f>
        <v>0</v>
      </c>
      <c r="AW13" s="43" t="s">
        <v>50</v>
      </c>
      <c r="AX13" s="42" t="s">
        <v>43</v>
      </c>
      <c r="AY13" s="44" t="s">
        <v>50</v>
      </c>
      <c r="AZ13" s="45">
        <f>IF(AV13&gt;0,AW13/AV13,-0.001)</f>
        <v>-0.001</v>
      </c>
      <c r="BA13" s="46">
        <v>0</v>
      </c>
      <c r="BB13" s="47" t="s">
        <v>45</v>
      </c>
      <c r="BC13" s="48">
        <v>0</v>
      </c>
      <c r="BD13" s="49">
        <f>IF(AV13&gt;0,BA13-BC13,-9999)</f>
        <v>-9999</v>
      </c>
      <c r="BE13" s="50">
        <f>IF(AV13&gt;0,BA13/BC13,-0.001)</f>
        <v>-0.001</v>
      </c>
      <c r="BF13" s="51">
        <f>IF(AV13&gt;0,BA13/AV13,-0.1)</f>
        <v>-0.1</v>
      </c>
      <c r="BG13" s="47" t="s">
        <v>45</v>
      </c>
      <c r="BH13" s="52">
        <f>IF(AV13&gt;0,BC13/AV13,-0.1)</f>
        <v>-0.1</v>
      </c>
      <c r="BI13" s="51">
        <f>IF(AV13&gt;0,BF13-BH13,-0.1)</f>
        <v>-0.1</v>
      </c>
    </row>
    <row r="14" spans="1:61" s="40" customFormat="1" ht="12.75">
      <c r="A14" s="27" t="s">
        <v>57</v>
      </c>
      <c r="B14" s="28" t="s">
        <v>56</v>
      </c>
      <c r="C14" s="29">
        <f>R14+AG14+AV14</f>
        <v>0</v>
      </c>
      <c r="D14" s="30">
        <f>S14+AH14+AW14</f>
        <v>0</v>
      </c>
      <c r="E14" s="29" t="s">
        <v>43</v>
      </c>
      <c r="F14" s="31">
        <f>U14+AJ14+AY14</f>
        <v>0</v>
      </c>
      <c r="G14" s="32">
        <f>IF(C14&gt;0,D14/C14,-0.001)</f>
        <v>-0.001</v>
      </c>
      <c r="H14" s="33">
        <f>W14+AL14+BA14</f>
        <v>0</v>
      </c>
      <c r="I14" s="28" t="s">
        <v>45</v>
      </c>
      <c r="J14" s="34">
        <f>Y14+AN14+BC14</f>
        <v>0</v>
      </c>
      <c r="K14" s="35">
        <f>IF(C14&gt;0,H14-J14,-9999)</f>
        <v>-9999</v>
      </c>
      <c r="L14" s="36">
        <f>IF(C14&gt;0,H14/J14,-0.001)</f>
        <v>-0.001</v>
      </c>
      <c r="M14" s="37">
        <f>IF(C14&gt;0,H14/C14,-0.1)</f>
        <v>-0.1</v>
      </c>
      <c r="N14" s="28" t="s">
        <v>45</v>
      </c>
      <c r="O14" s="38">
        <f>IF(C14&gt;0,J14/C14,-0.1)</f>
        <v>-0.1</v>
      </c>
      <c r="P14" s="37">
        <f>IF(C14&gt;0,M14-O14,-0.1)</f>
        <v>-0.1</v>
      </c>
      <c r="Q14" s="39" t="s">
        <v>47</v>
      </c>
      <c r="R14" s="29">
        <f>S14+U14</f>
        <v>0</v>
      </c>
      <c r="S14" s="30">
        <v>0</v>
      </c>
      <c r="T14" s="29" t="s">
        <v>43</v>
      </c>
      <c r="U14" s="31">
        <v>0</v>
      </c>
      <c r="V14" s="32">
        <f>IF(R14&gt;0,S14/R14,-0.001)</f>
        <v>-0.001</v>
      </c>
      <c r="W14" s="33">
        <v>0</v>
      </c>
      <c r="X14" s="28" t="s">
        <v>45</v>
      </c>
      <c r="Y14" s="34">
        <v>0</v>
      </c>
      <c r="Z14" s="35">
        <f>IF(R14&gt;0,W14-Y14,-9999)</f>
        <v>-9999</v>
      </c>
      <c r="AA14" s="36">
        <f>IF(R14&gt;0,W14/Y14,-0.001)</f>
        <v>-0.001</v>
      </c>
      <c r="AB14" s="37">
        <f>IF(R14&gt;0,W14/R14,-0.1)</f>
        <v>-0.1</v>
      </c>
      <c r="AC14" s="28" t="s">
        <v>45</v>
      </c>
      <c r="AD14" s="38">
        <f>IF(R14&gt;0,Y14/R14,-0.1)</f>
        <v>-0.1</v>
      </c>
      <c r="AE14" s="37">
        <f>IF(R14&gt;0,AB14-AD14,-0.1)</f>
        <v>-0.1</v>
      </c>
      <c r="AF14" s="39" t="s">
        <v>47</v>
      </c>
      <c r="AG14" s="29">
        <f>AH14+AJ14</f>
        <v>0</v>
      </c>
      <c r="AH14" s="30">
        <v>0</v>
      </c>
      <c r="AI14" s="29" t="s">
        <v>43</v>
      </c>
      <c r="AJ14" s="31">
        <v>0</v>
      </c>
      <c r="AK14" s="32">
        <f>IF(AG14&gt;0,AH14/AG14,-0.001)</f>
        <v>-0.001</v>
      </c>
      <c r="AL14" s="33">
        <v>0</v>
      </c>
      <c r="AM14" s="28" t="s">
        <v>45</v>
      </c>
      <c r="AN14" s="34">
        <v>0</v>
      </c>
      <c r="AO14" s="35">
        <f>IF(AG14&gt;0,AL14-AN14,-9999)</f>
        <v>-9999</v>
      </c>
      <c r="AP14" s="36">
        <f>IF(AG14&gt;0,AL14/AN14,-0.001)</f>
        <v>-0.001</v>
      </c>
      <c r="AQ14" s="37">
        <f>IF(AG14&gt;0,AL14/AG14,-0.1)</f>
        <v>-0.1</v>
      </c>
      <c r="AR14" s="28" t="s">
        <v>45</v>
      </c>
      <c r="AS14" s="38">
        <f>IF(AG14&gt;0,AN14/AG14,-0.1)</f>
        <v>-0.1</v>
      </c>
      <c r="AT14" s="37">
        <f>IF(AG14&gt;0,AQ14-AS14,-0.1)</f>
        <v>-0.1</v>
      </c>
      <c r="AU14" s="39" t="s">
        <v>47</v>
      </c>
      <c r="AV14" s="29">
        <f>AW14+AY14</f>
        <v>0</v>
      </c>
      <c r="AW14" s="30" t="s">
        <v>50</v>
      </c>
      <c r="AX14" s="29" t="s">
        <v>43</v>
      </c>
      <c r="AY14" s="31" t="s">
        <v>50</v>
      </c>
      <c r="AZ14" s="32">
        <f>IF(AV14&gt;0,AW14/AV14,-0.001)</f>
        <v>-0.001</v>
      </c>
      <c r="BA14" s="33">
        <v>0</v>
      </c>
      <c r="BB14" s="28" t="s">
        <v>45</v>
      </c>
      <c r="BC14" s="34">
        <v>0</v>
      </c>
      <c r="BD14" s="35">
        <f>IF(AV14&gt;0,BA14-BC14,-9999)</f>
        <v>-9999</v>
      </c>
      <c r="BE14" s="36">
        <f>IF(AV14&gt;0,BA14/BC14,-0.001)</f>
        <v>-0.001</v>
      </c>
      <c r="BF14" s="37">
        <f>IF(AV14&gt;0,BA14/AV14,-0.1)</f>
        <v>-0.1</v>
      </c>
      <c r="BG14" s="28" t="s">
        <v>45</v>
      </c>
      <c r="BH14" s="38">
        <f>IF(AV14&gt;0,BC14/AV14,-0.1)</f>
        <v>-0.1</v>
      </c>
      <c r="BI14" s="37">
        <f>IF(AV14&gt;0,BF14-BH14,-0.1)</f>
        <v>-0.1</v>
      </c>
    </row>
    <row r="15" spans="1:61" s="40" customFormat="1" ht="12.75">
      <c r="A15" s="40" t="s">
        <v>58</v>
      </c>
      <c r="B15" s="41" t="s">
        <v>56</v>
      </c>
      <c r="C15" s="42">
        <f>R15+AG15+AV15</f>
        <v>0</v>
      </c>
      <c r="D15" s="43">
        <f>S15+AH15+AW15</f>
        <v>0</v>
      </c>
      <c r="E15" s="42" t="s">
        <v>43</v>
      </c>
      <c r="F15" s="44">
        <f>U15+AJ15+AY15</f>
        <v>0</v>
      </c>
      <c r="G15" s="45">
        <f>IF(C15&gt;0,D15/C15,-0.001)</f>
        <v>-0.001</v>
      </c>
      <c r="H15" s="46">
        <f>W15+AL15+BA15</f>
        <v>0</v>
      </c>
      <c r="I15" s="47" t="s">
        <v>45</v>
      </c>
      <c r="J15" s="48">
        <f>Y15+AN15+BC15</f>
        <v>0</v>
      </c>
      <c r="K15" s="49">
        <f>IF(C15&gt;0,H15-J15,-9999)</f>
        <v>-9999</v>
      </c>
      <c r="L15" s="50">
        <f>IF(C15&gt;0,H15/J15,-0.001)</f>
        <v>-0.001</v>
      </c>
      <c r="M15" s="51">
        <f>IF(C15&gt;0,H15/C15,-0.1)</f>
        <v>-0.1</v>
      </c>
      <c r="N15" s="47" t="s">
        <v>45</v>
      </c>
      <c r="O15" s="52">
        <f>IF(C15&gt;0,J15/C15,-0.1)</f>
        <v>-0.1</v>
      </c>
      <c r="P15" s="51">
        <f>IF(C15&gt;0,M15-O15,-0.1)</f>
        <v>-0.1</v>
      </c>
      <c r="Q15" s="39" t="s">
        <v>47</v>
      </c>
      <c r="R15" s="42">
        <f>S15+U15</f>
        <v>0</v>
      </c>
      <c r="S15" s="43">
        <v>0</v>
      </c>
      <c r="T15" s="42" t="s">
        <v>43</v>
      </c>
      <c r="U15" s="44">
        <v>0</v>
      </c>
      <c r="V15" s="45">
        <f>IF(R15&gt;0,S15/R15,-0.001)</f>
        <v>-0.001</v>
      </c>
      <c r="W15" s="46">
        <v>0</v>
      </c>
      <c r="X15" s="47" t="s">
        <v>45</v>
      </c>
      <c r="Y15" s="48">
        <v>0</v>
      </c>
      <c r="Z15" s="49">
        <f>IF(R15&gt;0,W15-Y15,-9999)</f>
        <v>-9999</v>
      </c>
      <c r="AA15" s="50">
        <f>IF(R15&gt;0,W15/Y15,-0.001)</f>
        <v>-0.001</v>
      </c>
      <c r="AB15" s="51">
        <f>IF(R15&gt;0,W15/R15,-0.1)</f>
        <v>-0.1</v>
      </c>
      <c r="AC15" s="47" t="s">
        <v>45</v>
      </c>
      <c r="AD15" s="52">
        <f>IF(R15&gt;0,Y15/R15,-0.1)</f>
        <v>-0.1</v>
      </c>
      <c r="AE15" s="51">
        <f>IF(R15&gt;0,AB15-AD15,-0.1)</f>
        <v>-0.1</v>
      </c>
      <c r="AF15" s="39" t="s">
        <v>47</v>
      </c>
      <c r="AG15" s="42">
        <f>AH15+AJ15</f>
        <v>0</v>
      </c>
      <c r="AH15" s="43">
        <v>0</v>
      </c>
      <c r="AI15" s="42" t="s">
        <v>43</v>
      </c>
      <c r="AJ15" s="44">
        <v>0</v>
      </c>
      <c r="AK15" s="45">
        <f>IF(AG15&gt;0,AH15/AG15,-0.001)</f>
        <v>-0.001</v>
      </c>
      <c r="AL15" s="46">
        <v>0</v>
      </c>
      <c r="AM15" s="47" t="s">
        <v>45</v>
      </c>
      <c r="AN15" s="48">
        <v>0</v>
      </c>
      <c r="AO15" s="49">
        <f>IF(AG15&gt;0,AL15-AN15,-9999)</f>
        <v>-9999</v>
      </c>
      <c r="AP15" s="50">
        <f>IF(AG15&gt;0,AL15/AN15,-0.001)</f>
        <v>-0.001</v>
      </c>
      <c r="AQ15" s="51">
        <f>IF(AG15&gt;0,AL15/AG15,-0.1)</f>
        <v>-0.1</v>
      </c>
      <c r="AR15" s="47" t="s">
        <v>45</v>
      </c>
      <c r="AS15" s="52">
        <f>IF(AG15&gt;0,AN15/AG15,-0.1)</f>
        <v>-0.1</v>
      </c>
      <c r="AT15" s="51">
        <f>IF(AG15&gt;0,AQ15-AS15,-0.1)</f>
        <v>-0.1</v>
      </c>
      <c r="AU15" s="39" t="s">
        <v>47</v>
      </c>
      <c r="AV15" s="42">
        <f>AW15+AY15</f>
        <v>0</v>
      </c>
      <c r="AW15" s="43" t="s">
        <v>50</v>
      </c>
      <c r="AX15" s="42" t="s">
        <v>43</v>
      </c>
      <c r="AY15" s="44" t="s">
        <v>50</v>
      </c>
      <c r="AZ15" s="45">
        <f>IF(AV15&gt;0,AW15/AV15,-0.001)</f>
        <v>-0.001</v>
      </c>
      <c r="BA15" s="46">
        <v>0</v>
      </c>
      <c r="BB15" s="47" t="s">
        <v>45</v>
      </c>
      <c r="BC15" s="48">
        <v>0</v>
      </c>
      <c r="BD15" s="49">
        <f>IF(AV15&gt;0,BA15-BC15,-9999)</f>
        <v>-9999</v>
      </c>
      <c r="BE15" s="50">
        <f>IF(AV15&gt;0,BA15/BC15,-0.001)</f>
        <v>-0.001</v>
      </c>
      <c r="BF15" s="51">
        <f>IF(AV15&gt;0,BA15/AV15,-0.1)</f>
        <v>-0.1</v>
      </c>
      <c r="BG15" s="47" t="s">
        <v>45</v>
      </c>
      <c r="BH15" s="52">
        <f>IF(AV15&gt;0,BC15/AV15,-0.1)</f>
        <v>-0.1</v>
      </c>
      <c r="BI15" s="51">
        <f>IF(AV15&gt;0,BF15-BH15,-0.1)</f>
        <v>-0.1</v>
      </c>
    </row>
    <row r="16" spans="1:61" s="40" customFormat="1" ht="12.75">
      <c r="A16" s="27" t="s">
        <v>59</v>
      </c>
      <c r="B16" s="28" t="s">
        <v>56</v>
      </c>
      <c r="C16" s="29">
        <f>R16+AG16+AV16</f>
        <v>0</v>
      </c>
      <c r="D16" s="30">
        <f>S16+AH16+AW16</f>
        <v>0</v>
      </c>
      <c r="E16" s="29" t="s">
        <v>43</v>
      </c>
      <c r="F16" s="31">
        <f>U16+AJ16+AY16</f>
        <v>0</v>
      </c>
      <c r="G16" s="32">
        <f>IF(C16&gt;0,D16/C16,-0.001)</f>
        <v>-0.001</v>
      </c>
      <c r="H16" s="33">
        <f>W16+AL16+BA16</f>
        <v>0</v>
      </c>
      <c r="I16" s="28" t="s">
        <v>45</v>
      </c>
      <c r="J16" s="34">
        <f>Y16+AN16+BC16</f>
        <v>0</v>
      </c>
      <c r="K16" s="35">
        <f>IF(C16&gt;0,H16-J16,-9999)</f>
        <v>-9999</v>
      </c>
      <c r="L16" s="36">
        <f>IF(C16&gt;0,H16/J16,-0.001)</f>
        <v>-0.001</v>
      </c>
      <c r="M16" s="37">
        <f>IF(C16&gt;0,H16/C16,-0.1)</f>
        <v>-0.1</v>
      </c>
      <c r="N16" s="28" t="s">
        <v>45</v>
      </c>
      <c r="O16" s="38">
        <f>IF(C16&gt;0,J16/C16,-0.1)</f>
        <v>-0.1</v>
      </c>
      <c r="P16" s="37">
        <f>IF(C16&gt;0,M16-O16,-0.1)</f>
        <v>-0.1</v>
      </c>
      <c r="Q16" s="39" t="s">
        <v>47</v>
      </c>
      <c r="R16" s="29">
        <f>S16+U16</f>
        <v>0</v>
      </c>
      <c r="S16" s="30">
        <v>0</v>
      </c>
      <c r="T16" s="29" t="s">
        <v>43</v>
      </c>
      <c r="U16" s="31">
        <v>0</v>
      </c>
      <c r="V16" s="32">
        <f>IF(R16&gt;0,S16/R16,-0.001)</f>
        <v>-0.001</v>
      </c>
      <c r="W16" s="33">
        <v>0</v>
      </c>
      <c r="X16" s="28" t="s">
        <v>45</v>
      </c>
      <c r="Y16" s="34">
        <v>0</v>
      </c>
      <c r="Z16" s="35">
        <f>IF(R16&gt;0,W16-Y16,-9999)</f>
        <v>-9999</v>
      </c>
      <c r="AA16" s="36">
        <f>IF(R16&gt;0,W16/Y16,-0.001)</f>
        <v>-0.001</v>
      </c>
      <c r="AB16" s="37">
        <f>IF(R16&gt;0,W16/R16,-0.1)</f>
        <v>-0.1</v>
      </c>
      <c r="AC16" s="28" t="s">
        <v>45</v>
      </c>
      <c r="AD16" s="38">
        <f>IF(R16&gt;0,Y16/R16,-0.1)</f>
        <v>-0.1</v>
      </c>
      <c r="AE16" s="37">
        <f>IF(R16&gt;0,AB16-AD16,-0.1)</f>
        <v>-0.1</v>
      </c>
      <c r="AF16" s="39" t="s">
        <v>47</v>
      </c>
      <c r="AG16" s="29">
        <f>AH16+AJ16</f>
        <v>0</v>
      </c>
      <c r="AH16" s="30">
        <v>0</v>
      </c>
      <c r="AI16" s="29" t="s">
        <v>43</v>
      </c>
      <c r="AJ16" s="31">
        <v>0</v>
      </c>
      <c r="AK16" s="32">
        <f>IF(AG16&gt;0,AH16/AG16,-0.001)</f>
        <v>-0.001</v>
      </c>
      <c r="AL16" s="33">
        <v>0</v>
      </c>
      <c r="AM16" s="28" t="s">
        <v>45</v>
      </c>
      <c r="AN16" s="34">
        <v>0</v>
      </c>
      <c r="AO16" s="35">
        <f>IF(AG16&gt;0,AL16-AN16,-9999)</f>
        <v>-9999</v>
      </c>
      <c r="AP16" s="36">
        <f>IF(AG16&gt;0,AL16/AN16,-0.001)</f>
        <v>-0.001</v>
      </c>
      <c r="AQ16" s="37">
        <f>IF(AG16&gt;0,AL16/AG16,-0.1)</f>
        <v>-0.1</v>
      </c>
      <c r="AR16" s="28" t="s">
        <v>45</v>
      </c>
      <c r="AS16" s="38">
        <f>IF(AG16&gt;0,AN16/AG16,-0.1)</f>
        <v>-0.1</v>
      </c>
      <c r="AT16" s="37">
        <f>IF(AG16&gt;0,AQ16-AS16,-0.1)</f>
        <v>-0.1</v>
      </c>
      <c r="AU16" s="39" t="s">
        <v>47</v>
      </c>
      <c r="AV16" s="29">
        <f>AW16+AY16</f>
        <v>0</v>
      </c>
      <c r="AW16" s="30" t="s">
        <v>50</v>
      </c>
      <c r="AX16" s="29" t="s">
        <v>43</v>
      </c>
      <c r="AY16" s="31" t="s">
        <v>50</v>
      </c>
      <c r="AZ16" s="32">
        <f>IF(AV16&gt;0,AW16/AV16,-0.001)</f>
        <v>-0.001</v>
      </c>
      <c r="BA16" s="33">
        <v>0</v>
      </c>
      <c r="BB16" s="28" t="s">
        <v>45</v>
      </c>
      <c r="BC16" s="34">
        <v>0</v>
      </c>
      <c r="BD16" s="35">
        <f>IF(AV16&gt;0,BA16-BC16,-9999)</f>
        <v>-9999</v>
      </c>
      <c r="BE16" s="36">
        <f>IF(AV16&gt;0,BA16/BC16,-0.001)</f>
        <v>-0.001</v>
      </c>
      <c r="BF16" s="37">
        <f>IF(AV16&gt;0,BA16/AV16,-0.1)</f>
        <v>-0.1</v>
      </c>
      <c r="BG16" s="28" t="s">
        <v>45</v>
      </c>
      <c r="BH16" s="38">
        <f>IF(AV16&gt;0,BC16/AV16,-0.1)</f>
        <v>-0.1</v>
      </c>
      <c r="BI16" s="37">
        <f>IF(AV16&gt;0,BF16-BH16,-0.1)</f>
        <v>-0.1</v>
      </c>
    </row>
    <row r="17" spans="1:61" s="40" customFormat="1" ht="12.75">
      <c r="A17" s="40" t="s">
        <v>60</v>
      </c>
      <c r="B17" s="41" t="s">
        <v>56</v>
      </c>
      <c r="C17" s="42">
        <f>R17+AG17+AV17</f>
        <v>0</v>
      </c>
      <c r="D17" s="43">
        <f>S17+AH17+AW17</f>
        <v>0</v>
      </c>
      <c r="E17" s="42" t="s">
        <v>43</v>
      </c>
      <c r="F17" s="44">
        <f>U17+AJ17+AY17</f>
        <v>0</v>
      </c>
      <c r="G17" s="45">
        <f>IF(C17&gt;0,D17/C17,-0.001)</f>
        <v>-0.001</v>
      </c>
      <c r="H17" s="46">
        <f>W17+AL17+BA17</f>
        <v>0</v>
      </c>
      <c r="I17" s="47" t="s">
        <v>45</v>
      </c>
      <c r="J17" s="48">
        <f>Y17+AN17+BC17</f>
        <v>0</v>
      </c>
      <c r="K17" s="49">
        <f>IF(C17&gt;0,H17-J17,-9999)</f>
        <v>-9999</v>
      </c>
      <c r="L17" s="50">
        <f>IF(C17&gt;0,H17/J17,-0.001)</f>
        <v>-0.001</v>
      </c>
      <c r="M17" s="51">
        <f>IF(C17&gt;0,H17/C17,-0.1)</f>
        <v>-0.1</v>
      </c>
      <c r="N17" s="47" t="s">
        <v>45</v>
      </c>
      <c r="O17" s="52">
        <f>IF(C17&gt;0,J17/C17,-0.1)</f>
        <v>-0.1</v>
      </c>
      <c r="P17" s="51">
        <f>IF(C17&gt;0,M17-O17,-0.1)</f>
        <v>-0.1</v>
      </c>
      <c r="Q17" s="39" t="s">
        <v>47</v>
      </c>
      <c r="R17" s="42">
        <f>S17+U17</f>
        <v>0</v>
      </c>
      <c r="S17" s="43">
        <v>0</v>
      </c>
      <c r="T17" s="42" t="s">
        <v>43</v>
      </c>
      <c r="U17" s="44">
        <v>0</v>
      </c>
      <c r="V17" s="45">
        <f>IF(R17&gt;0,S17/R17,-0.001)</f>
        <v>-0.001</v>
      </c>
      <c r="W17" s="46">
        <v>0</v>
      </c>
      <c r="X17" s="47" t="s">
        <v>45</v>
      </c>
      <c r="Y17" s="48">
        <v>0</v>
      </c>
      <c r="Z17" s="49">
        <f>IF(R17&gt;0,W17-Y17,-9999)</f>
        <v>-9999</v>
      </c>
      <c r="AA17" s="50">
        <f>IF(R17&gt;0,W17/Y17,-0.001)</f>
        <v>-0.001</v>
      </c>
      <c r="AB17" s="51">
        <f>IF(R17&gt;0,W17/R17,-0.1)</f>
        <v>-0.1</v>
      </c>
      <c r="AC17" s="47" t="s">
        <v>45</v>
      </c>
      <c r="AD17" s="52">
        <f>IF(R17&gt;0,Y17/R17,-0.1)</f>
        <v>-0.1</v>
      </c>
      <c r="AE17" s="51">
        <f>IF(R17&gt;0,AB17-AD17,-0.1)</f>
        <v>-0.1</v>
      </c>
      <c r="AF17" s="39" t="s">
        <v>47</v>
      </c>
      <c r="AG17" s="42">
        <f>AH17+AJ17</f>
        <v>0</v>
      </c>
      <c r="AH17" s="43">
        <v>0</v>
      </c>
      <c r="AI17" s="42" t="s">
        <v>43</v>
      </c>
      <c r="AJ17" s="44">
        <v>0</v>
      </c>
      <c r="AK17" s="45">
        <f>IF(AG17&gt;0,AH17/AG17,-0.001)</f>
        <v>-0.001</v>
      </c>
      <c r="AL17" s="46">
        <v>0</v>
      </c>
      <c r="AM17" s="47" t="s">
        <v>45</v>
      </c>
      <c r="AN17" s="48">
        <v>0</v>
      </c>
      <c r="AO17" s="49">
        <f>IF(AG17&gt;0,AL17-AN17,-9999)</f>
        <v>-9999</v>
      </c>
      <c r="AP17" s="50">
        <f>IF(AG17&gt;0,AL17/AN17,-0.001)</f>
        <v>-0.001</v>
      </c>
      <c r="AQ17" s="51">
        <f>IF(AG17&gt;0,AL17/AG17,-0.1)</f>
        <v>-0.1</v>
      </c>
      <c r="AR17" s="47" t="s">
        <v>45</v>
      </c>
      <c r="AS17" s="52">
        <f>IF(AG17&gt;0,AN17/AG17,-0.1)</f>
        <v>-0.1</v>
      </c>
      <c r="AT17" s="51">
        <f>IF(AG17&gt;0,AQ17-AS17,-0.1)</f>
        <v>-0.1</v>
      </c>
      <c r="AU17" s="39" t="s">
        <v>47</v>
      </c>
      <c r="AV17" s="42">
        <f>AW17+AY17</f>
        <v>0</v>
      </c>
      <c r="AW17" s="43" t="s">
        <v>50</v>
      </c>
      <c r="AX17" s="42" t="s">
        <v>43</v>
      </c>
      <c r="AY17" s="44" t="s">
        <v>50</v>
      </c>
      <c r="AZ17" s="45">
        <f>IF(AV17&gt;0,AW17/AV17,-0.001)</f>
        <v>-0.001</v>
      </c>
      <c r="BA17" s="46">
        <v>0</v>
      </c>
      <c r="BB17" s="47" t="s">
        <v>45</v>
      </c>
      <c r="BC17" s="48">
        <v>0</v>
      </c>
      <c r="BD17" s="49">
        <f>IF(AV17&gt;0,BA17-BC17,-9999)</f>
        <v>-9999</v>
      </c>
      <c r="BE17" s="50">
        <f>IF(AV17&gt;0,BA17/BC17,-0.001)</f>
        <v>-0.001</v>
      </c>
      <c r="BF17" s="51">
        <f>IF(AV17&gt;0,BA17/AV17,-0.1)</f>
        <v>-0.1</v>
      </c>
      <c r="BG17" s="47" t="s">
        <v>45</v>
      </c>
      <c r="BH17" s="52">
        <f>IF(AV17&gt;0,BC17/AV17,-0.1)</f>
        <v>-0.1</v>
      </c>
      <c r="BI17" s="51">
        <f>IF(AV17&gt;0,BF17-BH17,-0.1)</f>
        <v>-0.1</v>
      </c>
    </row>
    <row r="18" spans="1:61" s="40" customFormat="1" ht="12.75">
      <c r="A18" s="27" t="s">
        <v>61</v>
      </c>
      <c r="B18" s="28" t="s">
        <v>56</v>
      </c>
      <c r="C18" s="29">
        <f>R18+AG18+AV18</f>
        <v>0</v>
      </c>
      <c r="D18" s="30">
        <f>S18+AH18+AW18</f>
        <v>0</v>
      </c>
      <c r="E18" s="29" t="s">
        <v>43</v>
      </c>
      <c r="F18" s="31">
        <f>U18+AJ18+AY18</f>
        <v>0</v>
      </c>
      <c r="G18" s="32">
        <f>IF(C18&gt;0,D18/C18,-0.001)</f>
        <v>-0.001</v>
      </c>
      <c r="H18" s="33">
        <f>W18+AL18+BA18</f>
        <v>0</v>
      </c>
      <c r="I18" s="28" t="s">
        <v>45</v>
      </c>
      <c r="J18" s="34">
        <f>Y18+AN18+BC18</f>
        <v>0</v>
      </c>
      <c r="K18" s="35">
        <f>IF(C18&gt;0,H18-J18,-9999)</f>
        <v>-9999</v>
      </c>
      <c r="L18" s="36">
        <f>IF(C18&gt;0,H18/J18,-0.001)</f>
        <v>-0.001</v>
      </c>
      <c r="M18" s="37">
        <f>IF(C18&gt;0,H18/C18,-0.1)</f>
        <v>-0.1</v>
      </c>
      <c r="N18" s="28" t="s">
        <v>45</v>
      </c>
      <c r="O18" s="38">
        <f>IF(C18&gt;0,J18/C18,-0.1)</f>
        <v>-0.1</v>
      </c>
      <c r="P18" s="37">
        <f>IF(C18&gt;0,M18-O18,-0.1)</f>
        <v>-0.1</v>
      </c>
      <c r="Q18" s="39" t="s">
        <v>47</v>
      </c>
      <c r="R18" s="29">
        <f>S18+U18</f>
        <v>0</v>
      </c>
      <c r="S18" s="30">
        <v>0</v>
      </c>
      <c r="T18" s="29" t="s">
        <v>43</v>
      </c>
      <c r="U18" s="31">
        <v>0</v>
      </c>
      <c r="V18" s="32">
        <f>IF(R18&gt;0,S18/R18,-0.001)</f>
        <v>-0.001</v>
      </c>
      <c r="W18" s="33">
        <v>0</v>
      </c>
      <c r="X18" s="28" t="s">
        <v>45</v>
      </c>
      <c r="Y18" s="34">
        <v>0</v>
      </c>
      <c r="Z18" s="35">
        <f>IF(R18&gt;0,W18-Y18,-9999)</f>
        <v>-9999</v>
      </c>
      <c r="AA18" s="36">
        <f>IF(R18&gt;0,W18/Y18,-0.001)</f>
        <v>-0.001</v>
      </c>
      <c r="AB18" s="37">
        <f>IF(R18&gt;0,W18/R18,-0.1)</f>
        <v>-0.1</v>
      </c>
      <c r="AC18" s="28" t="s">
        <v>45</v>
      </c>
      <c r="AD18" s="38">
        <f>IF(R18&gt;0,Y18/R18,-0.1)</f>
        <v>-0.1</v>
      </c>
      <c r="AE18" s="37">
        <f>IF(R18&gt;0,AB18-AD18,-0.1)</f>
        <v>-0.1</v>
      </c>
      <c r="AF18" s="39" t="s">
        <v>47</v>
      </c>
      <c r="AG18" s="29">
        <f>AH18+AJ18</f>
        <v>0</v>
      </c>
      <c r="AH18" s="30">
        <v>0</v>
      </c>
      <c r="AI18" s="29" t="s">
        <v>43</v>
      </c>
      <c r="AJ18" s="31">
        <v>0</v>
      </c>
      <c r="AK18" s="32">
        <f>IF(AG18&gt;0,AH18/AG18,-0.001)</f>
        <v>-0.001</v>
      </c>
      <c r="AL18" s="33">
        <v>0</v>
      </c>
      <c r="AM18" s="28" t="s">
        <v>45</v>
      </c>
      <c r="AN18" s="34">
        <v>0</v>
      </c>
      <c r="AO18" s="35">
        <f>IF(AG18&gt;0,AL18-AN18,-9999)</f>
        <v>-9999</v>
      </c>
      <c r="AP18" s="36">
        <f>IF(AG18&gt;0,AL18/AN18,-0.001)</f>
        <v>-0.001</v>
      </c>
      <c r="AQ18" s="37">
        <f>IF(AG18&gt;0,AL18/AG18,-0.1)</f>
        <v>-0.1</v>
      </c>
      <c r="AR18" s="28" t="s">
        <v>45</v>
      </c>
      <c r="AS18" s="38">
        <f>IF(AG18&gt;0,AN18/AG18,-0.1)</f>
        <v>-0.1</v>
      </c>
      <c r="AT18" s="37">
        <f>IF(AG18&gt;0,AQ18-AS18,-0.1)</f>
        <v>-0.1</v>
      </c>
      <c r="AU18" s="39" t="s">
        <v>47</v>
      </c>
      <c r="AV18" s="29">
        <f>AW18+AY18</f>
        <v>0</v>
      </c>
      <c r="AW18" s="30" t="s">
        <v>50</v>
      </c>
      <c r="AX18" s="29" t="s">
        <v>43</v>
      </c>
      <c r="AY18" s="31" t="s">
        <v>50</v>
      </c>
      <c r="AZ18" s="32">
        <f>IF(AV18&gt;0,AW18/AV18,-0.001)</f>
        <v>-0.001</v>
      </c>
      <c r="BA18" s="33">
        <v>0</v>
      </c>
      <c r="BB18" s="28" t="s">
        <v>45</v>
      </c>
      <c r="BC18" s="34">
        <v>0</v>
      </c>
      <c r="BD18" s="35">
        <f>IF(AV18&gt;0,BA18-BC18,-9999)</f>
        <v>-9999</v>
      </c>
      <c r="BE18" s="36">
        <f>IF(AV18&gt;0,BA18/BC18,-0.001)</f>
        <v>-0.001</v>
      </c>
      <c r="BF18" s="37">
        <f>IF(AV18&gt;0,BA18/AV18,-0.1)</f>
        <v>-0.1</v>
      </c>
      <c r="BG18" s="28" t="s">
        <v>45</v>
      </c>
      <c r="BH18" s="38">
        <f>IF(AV18&gt;0,BC18/AV18,-0.1)</f>
        <v>-0.1</v>
      </c>
      <c r="BI18" s="37">
        <f>IF(AV18&gt;0,BF18-BH18,-0.1)</f>
        <v>-0.1</v>
      </c>
    </row>
    <row r="19" spans="1:61" s="40" customFormat="1" ht="12.75">
      <c r="A19" s="40" t="s">
        <v>62</v>
      </c>
      <c r="B19" s="41" t="s">
        <v>56</v>
      </c>
      <c r="C19" s="42">
        <f>R19+AG19+AV19</f>
        <v>0</v>
      </c>
      <c r="D19" s="43">
        <f>S19+AH19+AW19</f>
        <v>0</v>
      </c>
      <c r="E19" s="42" t="s">
        <v>43</v>
      </c>
      <c r="F19" s="44">
        <f>U19+AJ19+AY19</f>
        <v>0</v>
      </c>
      <c r="G19" s="45">
        <f>IF(C19&gt;0,D19/C19,-0.001)</f>
        <v>-0.001</v>
      </c>
      <c r="H19" s="46">
        <f>W19+AL19+BA19</f>
        <v>0</v>
      </c>
      <c r="I19" s="47" t="s">
        <v>45</v>
      </c>
      <c r="J19" s="48">
        <f>Y19+AN19+BC19</f>
        <v>0</v>
      </c>
      <c r="K19" s="49">
        <f>IF(C19&gt;0,H19-J19,-9999)</f>
        <v>-9999</v>
      </c>
      <c r="L19" s="50">
        <f>IF(C19&gt;0,H19/J19,-0.001)</f>
        <v>-0.001</v>
      </c>
      <c r="M19" s="51">
        <f>IF(C19&gt;0,H19/C19,-0.1)</f>
        <v>-0.1</v>
      </c>
      <c r="N19" s="47" t="s">
        <v>45</v>
      </c>
      <c r="O19" s="52">
        <f>IF(C19&gt;0,J19/C19,-0.1)</f>
        <v>-0.1</v>
      </c>
      <c r="P19" s="51">
        <f>IF(C19&gt;0,M19-O19,-0.1)</f>
        <v>-0.1</v>
      </c>
      <c r="Q19" s="39" t="s">
        <v>47</v>
      </c>
      <c r="R19" s="42">
        <f>S19+U19</f>
        <v>0</v>
      </c>
      <c r="S19" s="43">
        <v>0</v>
      </c>
      <c r="T19" s="42" t="s">
        <v>43</v>
      </c>
      <c r="U19" s="44">
        <v>0</v>
      </c>
      <c r="V19" s="45">
        <f>IF(R19&gt;0,S19/R19,-0.001)</f>
        <v>-0.001</v>
      </c>
      <c r="W19" s="46">
        <v>0</v>
      </c>
      <c r="X19" s="47" t="s">
        <v>45</v>
      </c>
      <c r="Y19" s="48">
        <v>0</v>
      </c>
      <c r="Z19" s="49">
        <f>IF(R19&gt;0,W19-Y19,-9999)</f>
        <v>-9999</v>
      </c>
      <c r="AA19" s="50">
        <f>IF(R19&gt;0,W19/Y19,-0.001)</f>
        <v>-0.001</v>
      </c>
      <c r="AB19" s="51">
        <f>IF(R19&gt;0,W19/R19,-0.1)</f>
        <v>-0.1</v>
      </c>
      <c r="AC19" s="47" t="s">
        <v>45</v>
      </c>
      <c r="AD19" s="52">
        <f>IF(R19&gt;0,Y19/R19,-0.1)</f>
        <v>-0.1</v>
      </c>
      <c r="AE19" s="51">
        <f>IF(R19&gt;0,AB19-AD19,-0.1)</f>
        <v>-0.1</v>
      </c>
      <c r="AF19" s="39" t="s">
        <v>47</v>
      </c>
      <c r="AG19" s="42">
        <f>AH19+AJ19</f>
        <v>0</v>
      </c>
      <c r="AH19" s="43">
        <v>0</v>
      </c>
      <c r="AI19" s="42" t="s">
        <v>43</v>
      </c>
      <c r="AJ19" s="44">
        <v>0</v>
      </c>
      <c r="AK19" s="45">
        <f>IF(AG19&gt;0,AH19/AG19,-0.001)</f>
        <v>-0.001</v>
      </c>
      <c r="AL19" s="46">
        <v>0</v>
      </c>
      <c r="AM19" s="47" t="s">
        <v>45</v>
      </c>
      <c r="AN19" s="48">
        <v>0</v>
      </c>
      <c r="AO19" s="49">
        <f>IF(AG19&gt;0,AL19-AN19,-9999)</f>
        <v>-9999</v>
      </c>
      <c r="AP19" s="50">
        <f>IF(AG19&gt;0,AL19/AN19,-0.001)</f>
        <v>-0.001</v>
      </c>
      <c r="AQ19" s="51">
        <f>IF(AG19&gt;0,AL19/AG19,-0.1)</f>
        <v>-0.1</v>
      </c>
      <c r="AR19" s="47" t="s">
        <v>45</v>
      </c>
      <c r="AS19" s="52">
        <f>IF(AG19&gt;0,AN19/AG19,-0.1)</f>
        <v>-0.1</v>
      </c>
      <c r="AT19" s="51">
        <f>IF(AG19&gt;0,AQ19-AS19,-0.1)</f>
        <v>-0.1</v>
      </c>
      <c r="AU19" s="39" t="s">
        <v>47</v>
      </c>
      <c r="AV19" s="42">
        <f>AW19+AY19</f>
        <v>0</v>
      </c>
      <c r="AW19" s="43" t="s">
        <v>50</v>
      </c>
      <c r="AX19" s="42" t="s">
        <v>43</v>
      </c>
      <c r="AY19" s="44" t="s">
        <v>50</v>
      </c>
      <c r="AZ19" s="45">
        <f>IF(AV19&gt;0,AW19/AV19,-0.001)</f>
        <v>-0.001</v>
      </c>
      <c r="BA19" s="46">
        <v>0</v>
      </c>
      <c r="BB19" s="47" t="s">
        <v>45</v>
      </c>
      <c r="BC19" s="48">
        <v>0</v>
      </c>
      <c r="BD19" s="49">
        <f>IF(AV19&gt;0,BA19-BC19,-9999)</f>
        <v>-9999</v>
      </c>
      <c r="BE19" s="50">
        <f>IF(AV19&gt;0,BA19/BC19,-0.001)</f>
        <v>-0.001</v>
      </c>
      <c r="BF19" s="51">
        <f>IF(AV19&gt;0,BA19/AV19,-0.1)</f>
        <v>-0.1</v>
      </c>
      <c r="BG19" s="47" t="s">
        <v>45</v>
      </c>
      <c r="BH19" s="52">
        <f>IF(AV19&gt;0,BC19/AV19,-0.1)</f>
        <v>-0.1</v>
      </c>
      <c r="BI19" s="51">
        <f>IF(AV19&gt;0,BF19-BH19,-0.1)</f>
        <v>-0.1</v>
      </c>
    </row>
    <row r="20" spans="1:61" s="40" customFormat="1" ht="12.75">
      <c r="A20" s="27" t="s">
        <v>63</v>
      </c>
      <c r="B20" s="28" t="s">
        <v>56</v>
      </c>
      <c r="C20" s="29">
        <f>R20+AG20+AV20</f>
        <v>0</v>
      </c>
      <c r="D20" s="30">
        <f>S20+AH20+AW20</f>
        <v>0</v>
      </c>
      <c r="E20" s="29" t="s">
        <v>43</v>
      </c>
      <c r="F20" s="31">
        <f>U20+AJ20+AY20</f>
        <v>0</v>
      </c>
      <c r="G20" s="32">
        <f>IF(C20&gt;0,D20/C20,-0.001)</f>
        <v>-0.001</v>
      </c>
      <c r="H20" s="33">
        <f>W20+AL20+BA20</f>
        <v>0</v>
      </c>
      <c r="I20" s="28" t="s">
        <v>45</v>
      </c>
      <c r="J20" s="34">
        <f>Y20+AN20+BC20</f>
        <v>0</v>
      </c>
      <c r="K20" s="35">
        <f>IF(C20&gt;0,H20-J20,-9999)</f>
        <v>-9999</v>
      </c>
      <c r="L20" s="36">
        <f>IF(C20&gt;0,H20/J20,-0.001)</f>
        <v>-0.001</v>
      </c>
      <c r="M20" s="37">
        <f>IF(C20&gt;0,H20/C20,-0.1)</f>
        <v>-0.1</v>
      </c>
      <c r="N20" s="28" t="s">
        <v>45</v>
      </c>
      <c r="O20" s="38">
        <f>IF(C20&gt;0,J20/C20,-0.1)</f>
        <v>-0.1</v>
      </c>
      <c r="P20" s="37">
        <f>IF(C20&gt;0,M20-O20,-0.1)</f>
        <v>-0.1</v>
      </c>
      <c r="Q20" s="39" t="s">
        <v>47</v>
      </c>
      <c r="R20" s="29">
        <f>S20+U20</f>
        <v>0</v>
      </c>
      <c r="S20" s="30">
        <v>0</v>
      </c>
      <c r="T20" s="29" t="s">
        <v>43</v>
      </c>
      <c r="U20" s="31">
        <v>0</v>
      </c>
      <c r="V20" s="32">
        <f>IF(R20&gt;0,S20/R20,-0.001)</f>
        <v>-0.001</v>
      </c>
      <c r="W20" s="33">
        <v>0</v>
      </c>
      <c r="X20" s="28" t="s">
        <v>45</v>
      </c>
      <c r="Y20" s="34">
        <v>0</v>
      </c>
      <c r="Z20" s="35">
        <f>IF(R20&gt;0,W20-Y20,-9999)</f>
        <v>-9999</v>
      </c>
      <c r="AA20" s="36">
        <f>IF(R20&gt;0,W20/Y20,-0.001)</f>
        <v>-0.001</v>
      </c>
      <c r="AB20" s="37">
        <f>IF(R20&gt;0,W20/R20,-0.1)</f>
        <v>-0.1</v>
      </c>
      <c r="AC20" s="28" t="s">
        <v>45</v>
      </c>
      <c r="AD20" s="38">
        <f>IF(R20&gt;0,Y20/R20,-0.1)</f>
        <v>-0.1</v>
      </c>
      <c r="AE20" s="37">
        <f>IF(R20&gt;0,AB20-AD20,-0.1)</f>
        <v>-0.1</v>
      </c>
      <c r="AF20" s="39" t="s">
        <v>47</v>
      </c>
      <c r="AG20" s="29">
        <f>AH20+AJ20</f>
        <v>0</v>
      </c>
      <c r="AH20" s="30">
        <v>0</v>
      </c>
      <c r="AI20" s="29" t="s">
        <v>43</v>
      </c>
      <c r="AJ20" s="31">
        <v>0</v>
      </c>
      <c r="AK20" s="32">
        <f>IF(AG20&gt;0,AH20/AG20,-0.001)</f>
        <v>-0.001</v>
      </c>
      <c r="AL20" s="33">
        <v>0</v>
      </c>
      <c r="AM20" s="28" t="s">
        <v>45</v>
      </c>
      <c r="AN20" s="34">
        <v>0</v>
      </c>
      <c r="AO20" s="35">
        <f>IF(AG20&gt;0,AL20-AN20,-9999)</f>
        <v>-9999</v>
      </c>
      <c r="AP20" s="36">
        <f>IF(AG20&gt;0,AL20/AN20,-0.001)</f>
        <v>-0.001</v>
      </c>
      <c r="AQ20" s="37">
        <f>IF(AG20&gt;0,AL20/AG20,-0.1)</f>
        <v>-0.1</v>
      </c>
      <c r="AR20" s="28" t="s">
        <v>45</v>
      </c>
      <c r="AS20" s="38">
        <f>IF(AG20&gt;0,AN20/AG20,-0.1)</f>
        <v>-0.1</v>
      </c>
      <c r="AT20" s="37">
        <f>IF(AG20&gt;0,AQ20-AS20,-0.1)</f>
        <v>-0.1</v>
      </c>
      <c r="AU20" s="39" t="s">
        <v>47</v>
      </c>
      <c r="AV20" s="29">
        <f>AW20+AY20</f>
        <v>0</v>
      </c>
      <c r="AW20" s="30" t="s">
        <v>50</v>
      </c>
      <c r="AX20" s="29" t="s">
        <v>43</v>
      </c>
      <c r="AY20" s="31">
        <v>0</v>
      </c>
      <c r="AZ20" s="32">
        <f>IF(AV20&gt;0,AW20/AV20,-0.001)</f>
        <v>-0.001</v>
      </c>
      <c r="BA20" s="33">
        <v>0</v>
      </c>
      <c r="BB20" s="28" t="s">
        <v>45</v>
      </c>
      <c r="BC20" s="34">
        <v>0</v>
      </c>
      <c r="BD20" s="35">
        <f>IF(AV20&gt;0,BA20-BC20,-9999)</f>
        <v>-9999</v>
      </c>
      <c r="BE20" s="36">
        <f>IF(AV20&gt;0,BA20/BC20,-0.001)</f>
        <v>-0.001</v>
      </c>
      <c r="BF20" s="37">
        <f>IF(AV20&gt;0,BA20/AV20,-0.1)</f>
        <v>-0.1</v>
      </c>
      <c r="BG20" s="28" t="s">
        <v>45</v>
      </c>
      <c r="BH20" s="38">
        <f>IF(AV20&gt;0,BC20/AV20,-0.1)</f>
        <v>-0.1</v>
      </c>
      <c r="BI20" s="37">
        <f>IF(AV20&gt;0,BF20-BH20,-0.1)</f>
        <v>-0.1</v>
      </c>
    </row>
    <row r="21" spans="1:61" s="40" customFormat="1" ht="12.75">
      <c r="A21" s="40" t="s">
        <v>64</v>
      </c>
      <c r="B21" s="41" t="s">
        <v>56</v>
      </c>
      <c r="C21" s="42">
        <f>R21+AG21+AV21</f>
        <v>0</v>
      </c>
      <c r="D21" s="43">
        <f>S21+AH21+AW21</f>
        <v>0</v>
      </c>
      <c r="E21" s="42" t="s">
        <v>43</v>
      </c>
      <c r="F21" s="44">
        <f>U21+AJ21+AY21</f>
        <v>0</v>
      </c>
      <c r="G21" s="45">
        <f>IF(C21&gt;0,D21/C21,-0.001)</f>
        <v>-0.001</v>
      </c>
      <c r="H21" s="46">
        <f>W21+AL21+BA21</f>
        <v>0</v>
      </c>
      <c r="I21" s="47" t="s">
        <v>45</v>
      </c>
      <c r="J21" s="48">
        <f>Y21+AN21+BC21</f>
        <v>0</v>
      </c>
      <c r="K21" s="49">
        <f>IF(C21&gt;0,H21-J21,-9999)</f>
        <v>-9999</v>
      </c>
      <c r="L21" s="50">
        <f>IF(C21&gt;0,H21/J21,-0.001)</f>
        <v>-0.001</v>
      </c>
      <c r="M21" s="51">
        <f>IF(C21&gt;0,H21/C21,-0.1)</f>
        <v>-0.1</v>
      </c>
      <c r="N21" s="47" t="s">
        <v>45</v>
      </c>
      <c r="O21" s="52">
        <f>IF(C21&gt;0,J21/C21,-0.1)</f>
        <v>-0.1</v>
      </c>
      <c r="P21" s="51">
        <f>IF(C21&gt;0,M21-O21,-0.1)</f>
        <v>-0.1</v>
      </c>
      <c r="Q21" s="39" t="s">
        <v>47</v>
      </c>
      <c r="R21" s="42">
        <f>S21+U21</f>
        <v>0</v>
      </c>
      <c r="S21" s="43">
        <v>0</v>
      </c>
      <c r="T21" s="42" t="s">
        <v>43</v>
      </c>
      <c r="U21" s="44">
        <v>0</v>
      </c>
      <c r="V21" s="45">
        <f>IF(R21&gt;0,S21/R21,-0.001)</f>
        <v>-0.001</v>
      </c>
      <c r="W21" s="46">
        <v>0</v>
      </c>
      <c r="X21" s="47" t="s">
        <v>45</v>
      </c>
      <c r="Y21" s="48">
        <v>0</v>
      </c>
      <c r="Z21" s="49">
        <f>IF(R21&gt;0,W21-Y21,-9999)</f>
        <v>-9999</v>
      </c>
      <c r="AA21" s="50">
        <f>IF(R21&gt;0,W21/Y21,-0.001)</f>
        <v>-0.001</v>
      </c>
      <c r="AB21" s="51">
        <f>IF(R21&gt;0,W21/R21,-0.1)</f>
        <v>-0.1</v>
      </c>
      <c r="AC21" s="47" t="s">
        <v>45</v>
      </c>
      <c r="AD21" s="52">
        <f>IF(R21&gt;0,Y21/R21,-0.1)</f>
        <v>-0.1</v>
      </c>
      <c r="AE21" s="51">
        <f>IF(R21&gt;0,AB21-AD21,-0.1)</f>
        <v>-0.1</v>
      </c>
      <c r="AF21" s="39" t="s">
        <v>47</v>
      </c>
      <c r="AG21" s="42">
        <f>AH21+AJ21</f>
        <v>0</v>
      </c>
      <c r="AH21" s="43">
        <v>0</v>
      </c>
      <c r="AI21" s="42" t="s">
        <v>43</v>
      </c>
      <c r="AJ21" s="44">
        <v>0</v>
      </c>
      <c r="AK21" s="45">
        <f>IF(AG21&gt;0,AH21/AG21,-0.001)</f>
        <v>-0.001</v>
      </c>
      <c r="AL21" s="46">
        <v>0</v>
      </c>
      <c r="AM21" s="47" t="s">
        <v>45</v>
      </c>
      <c r="AN21" s="48">
        <v>0</v>
      </c>
      <c r="AO21" s="49">
        <f>IF(AG21&gt;0,AL21-AN21,-9999)</f>
        <v>-9999</v>
      </c>
      <c r="AP21" s="50">
        <f>IF(AG21&gt;0,AL21/AN21,-0.001)</f>
        <v>-0.001</v>
      </c>
      <c r="AQ21" s="51">
        <f>IF(AG21&gt;0,AL21/AG21,-0.1)</f>
        <v>-0.1</v>
      </c>
      <c r="AR21" s="47" t="s">
        <v>45</v>
      </c>
      <c r="AS21" s="52">
        <f>IF(AG21&gt;0,AN21/AG21,-0.1)</f>
        <v>-0.1</v>
      </c>
      <c r="AT21" s="51">
        <f>IF(AG21&gt;0,AQ21-AS21,-0.1)</f>
        <v>-0.1</v>
      </c>
      <c r="AU21" s="39" t="s">
        <v>47</v>
      </c>
      <c r="AV21" s="42">
        <f>AW21+AY21</f>
        <v>0</v>
      </c>
      <c r="AW21" s="43" t="s">
        <v>50</v>
      </c>
      <c r="AX21" s="42" t="s">
        <v>43</v>
      </c>
      <c r="AY21" s="44">
        <v>0</v>
      </c>
      <c r="AZ21" s="45">
        <f>IF(AV21&gt;0,AW21/AV21,-0.001)</f>
        <v>-0.001</v>
      </c>
      <c r="BA21" s="46">
        <v>0</v>
      </c>
      <c r="BB21" s="47" t="s">
        <v>45</v>
      </c>
      <c r="BC21" s="48">
        <v>0</v>
      </c>
      <c r="BD21" s="49">
        <f>IF(AV21&gt;0,BA21-BC21,-9999)</f>
        <v>-9999</v>
      </c>
      <c r="BE21" s="50">
        <f>IF(AV21&gt;0,BA21/BC21,-0.001)</f>
        <v>-0.001</v>
      </c>
      <c r="BF21" s="51">
        <f>IF(AV21&gt;0,BA21/AV21,-0.1)</f>
        <v>-0.1</v>
      </c>
      <c r="BG21" s="47" t="s">
        <v>45</v>
      </c>
      <c r="BH21" s="52">
        <f>IF(AV21&gt;0,BC21/AV21,-0.1)</f>
        <v>-0.1</v>
      </c>
      <c r="BI21" s="51">
        <f>IF(AV21&gt;0,BF21-BH21,-0.1)</f>
        <v>-0.1</v>
      </c>
    </row>
    <row r="22" spans="1:61" s="40" customFormat="1" ht="12.75">
      <c r="A22" s="27" t="s">
        <v>65</v>
      </c>
      <c r="B22" s="28" t="s">
        <v>56</v>
      </c>
      <c r="C22" s="29">
        <f>R22+AG22+AV22</f>
        <v>0</v>
      </c>
      <c r="D22" s="30">
        <f>S22+AH22+AW22</f>
        <v>0</v>
      </c>
      <c r="E22" s="29" t="s">
        <v>43</v>
      </c>
      <c r="F22" s="31">
        <f>U22+AJ22+AY22</f>
        <v>0</v>
      </c>
      <c r="G22" s="32">
        <f>IF(C22&gt;0,D22/C22,-0.001)</f>
        <v>-0.001</v>
      </c>
      <c r="H22" s="33">
        <f>W22+AL22+BA22</f>
        <v>0</v>
      </c>
      <c r="I22" s="28" t="s">
        <v>45</v>
      </c>
      <c r="J22" s="34">
        <f>Y22+AN22+BC22</f>
        <v>0</v>
      </c>
      <c r="K22" s="35">
        <f>IF(C22&gt;0,H22-J22,-9999)</f>
        <v>-9999</v>
      </c>
      <c r="L22" s="36">
        <f>IF(C22&gt;0,H22/J22,-0.001)</f>
        <v>-0.001</v>
      </c>
      <c r="M22" s="37">
        <f>IF(C22&gt;0,H22/C22,-0.1)</f>
        <v>-0.1</v>
      </c>
      <c r="N22" s="28" t="s">
        <v>45</v>
      </c>
      <c r="O22" s="38">
        <f>IF(C22&gt;0,J22/C22,-0.1)</f>
        <v>-0.1</v>
      </c>
      <c r="P22" s="37">
        <f>IF(C22&gt;0,M22-O22,-0.1)</f>
        <v>-0.1</v>
      </c>
      <c r="Q22" s="39" t="s">
        <v>47</v>
      </c>
      <c r="R22" s="29">
        <f>S22+U22</f>
        <v>0</v>
      </c>
      <c r="S22" s="30">
        <v>0</v>
      </c>
      <c r="T22" s="29" t="s">
        <v>43</v>
      </c>
      <c r="U22" s="31">
        <v>0</v>
      </c>
      <c r="V22" s="32">
        <f>IF(R22&gt;0,S22/R22,-0.001)</f>
        <v>-0.001</v>
      </c>
      <c r="W22" s="33">
        <v>0</v>
      </c>
      <c r="X22" s="28" t="s">
        <v>45</v>
      </c>
      <c r="Y22" s="34">
        <v>0</v>
      </c>
      <c r="Z22" s="35">
        <f>IF(R22&gt;0,W22-Y22,-9999)</f>
        <v>-9999</v>
      </c>
      <c r="AA22" s="36">
        <f>IF(R22&gt;0,W22/Y22,-0.001)</f>
        <v>-0.001</v>
      </c>
      <c r="AB22" s="37">
        <f>IF(R22&gt;0,W22/R22,-0.1)</f>
        <v>-0.1</v>
      </c>
      <c r="AC22" s="28" t="s">
        <v>45</v>
      </c>
      <c r="AD22" s="38">
        <f>IF(R22&gt;0,Y22/R22,-0.1)</f>
        <v>-0.1</v>
      </c>
      <c r="AE22" s="37">
        <f>IF(R22&gt;0,AB22-AD22,-0.1)</f>
        <v>-0.1</v>
      </c>
      <c r="AF22" s="39" t="s">
        <v>47</v>
      </c>
      <c r="AG22" s="29">
        <f>AH22+AJ22</f>
        <v>0</v>
      </c>
      <c r="AH22" s="30">
        <v>0</v>
      </c>
      <c r="AI22" s="29" t="s">
        <v>43</v>
      </c>
      <c r="AJ22" s="31">
        <v>0</v>
      </c>
      <c r="AK22" s="32">
        <f>IF(AG22&gt;0,AH22/AG22,-0.001)</f>
        <v>-0.001</v>
      </c>
      <c r="AL22" s="33">
        <v>0</v>
      </c>
      <c r="AM22" s="28" t="s">
        <v>45</v>
      </c>
      <c r="AN22" s="34">
        <v>0</v>
      </c>
      <c r="AO22" s="35">
        <f>IF(AG22&gt;0,AL22-AN22,-9999)</f>
        <v>-9999</v>
      </c>
      <c r="AP22" s="36">
        <f>IF(AG22&gt;0,AL22/AN22,-0.001)</f>
        <v>-0.001</v>
      </c>
      <c r="AQ22" s="37">
        <f>IF(AG22&gt;0,AL22/AG22,-0.1)</f>
        <v>-0.1</v>
      </c>
      <c r="AR22" s="28" t="s">
        <v>45</v>
      </c>
      <c r="AS22" s="38">
        <f>IF(AG22&gt;0,AN22/AG22,-0.1)</f>
        <v>-0.1</v>
      </c>
      <c r="AT22" s="37">
        <f>IF(AG22&gt;0,AQ22-AS22,-0.1)</f>
        <v>-0.1</v>
      </c>
      <c r="AU22" s="39" t="s">
        <v>47</v>
      </c>
      <c r="AV22" s="29">
        <f>AW22+AY22</f>
        <v>0</v>
      </c>
      <c r="AW22" s="30" t="s">
        <v>50</v>
      </c>
      <c r="AX22" s="29" t="s">
        <v>43</v>
      </c>
      <c r="AY22" s="31" t="s">
        <v>50</v>
      </c>
      <c r="AZ22" s="32">
        <f>IF(AV22&gt;0,AW22/AV22,-0.001)</f>
        <v>-0.001</v>
      </c>
      <c r="BA22" s="33">
        <v>0</v>
      </c>
      <c r="BB22" s="28" t="s">
        <v>45</v>
      </c>
      <c r="BC22" s="34">
        <v>0</v>
      </c>
      <c r="BD22" s="35">
        <f>IF(AV22&gt;0,BA22-BC22,-9999)</f>
        <v>-9999</v>
      </c>
      <c r="BE22" s="36">
        <f>IF(AV22&gt;0,BA22/BC22,-0.001)</f>
        <v>-0.001</v>
      </c>
      <c r="BF22" s="37">
        <f>IF(AV22&gt;0,BA22/AV22,-0.1)</f>
        <v>-0.1</v>
      </c>
      <c r="BG22" s="28" t="s">
        <v>45</v>
      </c>
      <c r="BH22" s="38">
        <f>IF(AV22&gt;0,BC22/AV22,-0.1)</f>
        <v>-0.1</v>
      </c>
      <c r="BI22" s="37">
        <f>IF(AV22&gt;0,BF22-BH22,-0.1)</f>
        <v>-0.1</v>
      </c>
    </row>
    <row r="23" spans="1:61" s="40" customFormat="1" ht="12.75">
      <c r="A23" s="40" t="s">
        <v>66</v>
      </c>
      <c r="B23" s="41" t="s">
        <v>56</v>
      </c>
      <c r="C23" s="42">
        <f>R23+AG23+AV23</f>
        <v>0</v>
      </c>
      <c r="D23" s="43">
        <f>S23+AH23+AW23</f>
        <v>0</v>
      </c>
      <c r="E23" s="42" t="s">
        <v>43</v>
      </c>
      <c r="F23" s="44">
        <f>U23+AJ23+AY23</f>
        <v>0</v>
      </c>
      <c r="G23" s="45">
        <f>IF(C23&gt;0,D23/C23,-0.001)</f>
        <v>-0.001</v>
      </c>
      <c r="H23" s="46">
        <f>W23+AL23+BA23</f>
        <v>0</v>
      </c>
      <c r="I23" s="47" t="s">
        <v>45</v>
      </c>
      <c r="J23" s="48">
        <f>Y23+AN23+BC23</f>
        <v>0</v>
      </c>
      <c r="K23" s="49">
        <f>IF(C23&gt;0,H23-J23,-9999)</f>
        <v>-9999</v>
      </c>
      <c r="L23" s="50">
        <f>IF(C23&gt;0,H23/J23,-0.001)</f>
        <v>-0.001</v>
      </c>
      <c r="M23" s="51">
        <f>IF(C23&gt;0,H23/C23,-0.1)</f>
        <v>-0.1</v>
      </c>
      <c r="N23" s="47" t="s">
        <v>45</v>
      </c>
      <c r="O23" s="52">
        <f>IF(C23&gt;0,J23/C23,-0.1)</f>
        <v>-0.1</v>
      </c>
      <c r="P23" s="51">
        <f>IF(C23&gt;0,M23-O23,-0.1)</f>
        <v>-0.1</v>
      </c>
      <c r="Q23" s="39" t="s">
        <v>47</v>
      </c>
      <c r="R23" s="42">
        <f>S23+U23</f>
        <v>0</v>
      </c>
      <c r="S23" s="43">
        <v>0</v>
      </c>
      <c r="T23" s="42" t="s">
        <v>43</v>
      </c>
      <c r="U23" s="44">
        <v>0</v>
      </c>
      <c r="V23" s="45">
        <f>IF(R23&gt;0,S23/R23,-0.001)</f>
        <v>-0.001</v>
      </c>
      <c r="W23" s="46">
        <v>0</v>
      </c>
      <c r="X23" s="47" t="s">
        <v>45</v>
      </c>
      <c r="Y23" s="48">
        <v>0</v>
      </c>
      <c r="Z23" s="49">
        <f>IF(R23&gt;0,W23-Y23,-9999)</f>
        <v>-9999</v>
      </c>
      <c r="AA23" s="50">
        <f>IF(R23&gt;0,W23/Y23,-0.001)</f>
        <v>-0.001</v>
      </c>
      <c r="AB23" s="51">
        <f>IF(R23&gt;0,W23/R23,-0.1)</f>
        <v>-0.1</v>
      </c>
      <c r="AC23" s="47" t="s">
        <v>45</v>
      </c>
      <c r="AD23" s="52">
        <f>IF(R23&gt;0,Y23/R23,-0.1)</f>
        <v>-0.1</v>
      </c>
      <c r="AE23" s="51">
        <f>IF(R23&gt;0,AB23-AD23,-0.1)</f>
        <v>-0.1</v>
      </c>
      <c r="AF23" s="39" t="s">
        <v>47</v>
      </c>
      <c r="AG23" s="42">
        <f>AH23+AJ23</f>
        <v>0</v>
      </c>
      <c r="AH23" s="43">
        <v>0</v>
      </c>
      <c r="AI23" s="42" t="s">
        <v>43</v>
      </c>
      <c r="AJ23" s="44">
        <v>0</v>
      </c>
      <c r="AK23" s="45">
        <f>IF(AG23&gt;0,AH23/AG23,-0.001)</f>
        <v>-0.001</v>
      </c>
      <c r="AL23" s="46">
        <v>0</v>
      </c>
      <c r="AM23" s="47" t="s">
        <v>45</v>
      </c>
      <c r="AN23" s="48">
        <v>0</v>
      </c>
      <c r="AO23" s="49">
        <f>IF(AG23&gt;0,AL23-AN23,-9999)</f>
        <v>-9999</v>
      </c>
      <c r="AP23" s="50">
        <f>IF(AG23&gt;0,AL23/AN23,-0.001)</f>
        <v>-0.001</v>
      </c>
      <c r="AQ23" s="51">
        <f>IF(AG23&gt;0,AL23/AG23,-0.1)</f>
        <v>-0.1</v>
      </c>
      <c r="AR23" s="47" t="s">
        <v>45</v>
      </c>
      <c r="AS23" s="52">
        <f>IF(AG23&gt;0,AN23/AG23,-0.1)</f>
        <v>-0.1</v>
      </c>
      <c r="AT23" s="51">
        <f>IF(AG23&gt;0,AQ23-AS23,-0.1)</f>
        <v>-0.1</v>
      </c>
      <c r="AU23" s="39" t="s">
        <v>47</v>
      </c>
      <c r="AV23" s="42">
        <f>AW23+AY23</f>
        <v>0</v>
      </c>
      <c r="AW23" s="43" t="s">
        <v>50</v>
      </c>
      <c r="AX23" s="42" t="s">
        <v>43</v>
      </c>
      <c r="AY23" s="44" t="s">
        <v>50</v>
      </c>
      <c r="AZ23" s="45">
        <f>IF(AV23&gt;0,AW23/AV23,-0.001)</f>
        <v>-0.001</v>
      </c>
      <c r="BA23" s="46">
        <v>0</v>
      </c>
      <c r="BB23" s="47" t="s">
        <v>45</v>
      </c>
      <c r="BC23" s="48">
        <v>0</v>
      </c>
      <c r="BD23" s="49">
        <f>IF(AV23&gt;0,BA23-BC23,-9999)</f>
        <v>-9999</v>
      </c>
      <c r="BE23" s="50">
        <f>IF(AV23&gt;0,BA23/BC23,-0.001)</f>
        <v>-0.001</v>
      </c>
      <c r="BF23" s="51">
        <f>IF(AV23&gt;0,BA23/AV23,-0.1)</f>
        <v>-0.1</v>
      </c>
      <c r="BG23" s="47" t="s">
        <v>45</v>
      </c>
      <c r="BH23" s="52">
        <f>IF(AV23&gt;0,BC23/AV23,-0.1)</f>
        <v>-0.1</v>
      </c>
      <c r="BI23" s="51">
        <f>IF(AV23&gt;0,BF23-BH23,-0.1)</f>
        <v>-0.1</v>
      </c>
    </row>
    <row r="24" spans="1:61" s="40" customFormat="1" ht="12.75">
      <c r="A24" s="27" t="s">
        <v>67</v>
      </c>
      <c r="B24" s="28" t="s">
        <v>56</v>
      </c>
      <c r="C24" s="29">
        <f>R24+AG24+AV24</f>
        <v>0</v>
      </c>
      <c r="D24" s="30">
        <f>S24+AH24+AW24</f>
        <v>0</v>
      </c>
      <c r="E24" s="29" t="s">
        <v>43</v>
      </c>
      <c r="F24" s="31">
        <f>U24+AJ24+AY24</f>
        <v>0</v>
      </c>
      <c r="G24" s="32">
        <f>IF(C24&gt;0,D24/C24,-0.001)</f>
        <v>-0.001</v>
      </c>
      <c r="H24" s="33">
        <f>W24+AL24+BA24</f>
        <v>0</v>
      </c>
      <c r="I24" s="28" t="s">
        <v>45</v>
      </c>
      <c r="J24" s="34">
        <f>Y24+AN24+BC24</f>
        <v>0</v>
      </c>
      <c r="K24" s="35">
        <f>IF(C24&gt;0,H24-J24,-9999)</f>
        <v>-9999</v>
      </c>
      <c r="L24" s="36">
        <f>IF(C24&gt;0,H24/J24,-0.001)</f>
        <v>-0.001</v>
      </c>
      <c r="M24" s="37">
        <f>IF(C24&gt;0,H24/C24,-0.1)</f>
        <v>-0.1</v>
      </c>
      <c r="N24" s="28" t="s">
        <v>45</v>
      </c>
      <c r="O24" s="38">
        <f>IF(C24&gt;0,J24/C24,-0.1)</f>
        <v>-0.1</v>
      </c>
      <c r="P24" s="37">
        <f>IF(C24&gt;0,M24-O24,-0.1)</f>
        <v>-0.1</v>
      </c>
      <c r="Q24" s="39" t="s">
        <v>47</v>
      </c>
      <c r="R24" s="29">
        <f>S24+U24</f>
        <v>0</v>
      </c>
      <c r="S24" s="30">
        <v>0</v>
      </c>
      <c r="T24" s="29" t="s">
        <v>43</v>
      </c>
      <c r="U24" s="31">
        <v>0</v>
      </c>
      <c r="V24" s="32">
        <f>IF(R24&gt;0,S24/R24,-0.001)</f>
        <v>-0.001</v>
      </c>
      <c r="W24" s="33">
        <v>0</v>
      </c>
      <c r="X24" s="28" t="s">
        <v>45</v>
      </c>
      <c r="Y24" s="34">
        <v>0</v>
      </c>
      <c r="Z24" s="35">
        <f>IF(R24&gt;0,W24-Y24,-9999)</f>
        <v>-9999</v>
      </c>
      <c r="AA24" s="36">
        <f>IF(R24&gt;0,W24/Y24,-0.001)</f>
        <v>-0.001</v>
      </c>
      <c r="AB24" s="37">
        <f>IF(R24&gt;0,W24/R24,-0.1)</f>
        <v>-0.1</v>
      </c>
      <c r="AC24" s="28" t="s">
        <v>45</v>
      </c>
      <c r="AD24" s="38">
        <f>IF(R24&gt;0,Y24/R24,-0.1)</f>
        <v>-0.1</v>
      </c>
      <c r="AE24" s="37">
        <f>IF(R24&gt;0,AB24-AD24,-0.1)</f>
        <v>-0.1</v>
      </c>
      <c r="AF24" s="39" t="s">
        <v>47</v>
      </c>
      <c r="AG24" s="29">
        <f>AH24+AJ24</f>
        <v>0</v>
      </c>
      <c r="AH24" s="30">
        <v>0</v>
      </c>
      <c r="AI24" s="29" t="s">
        <v>43</v>
      </c>
      <c r="AJ24" s="31">
        <v>0</v>
      </c>
      <c r="AK24" s="32">
        <f>IF(AG24&gt;0,AH24/AG24,-0.001)</f>
        <v>-0.001</v>
      </c>
      <c r="AL24" s="33">
        <v>0</v>
      </c>
      <c r="AM24" s="28" t="s">
        <v>45</v>
      </c>
      <c r="AN24" s="34">
        <v>0</v>
      </c>
      <c r="AO24" s="35">
        <f>IF(AG24&gt;0,AL24-AN24,-9999)</f>
        <v>-9999</v>
      </c>
      <c r="AP24" s="36">
        <f>IF(AG24&gt;0,AL24/AN24,-0.001)</f>
        <v>-0.001</v>
      </c>
      <c r="AQ24" s="37">
        <f>IF(AG24&gt;0,AL24/AG24,-0.1)</f>
        <v>-0.1</v>
      </c>
      <c r="AR24" s="28" t="s">
        <v>45</v>
      </c>
      <c r="AS24" s="38">
        <f>IF(AG24&gt;0,AN24/AG24,-0.1)</f>
        <v>-0.1</v>
      </c>
      <c r="AT24" s="37">
        <f>IF(AG24&gt;0,AQ24-AS24,-0.1)</f>
        <v>-0.1</v>
      </c>
      <c r="AU24" s="39" t="s">
        <v>47</v>
      </c>
      <c r="AV24" s="29">
        <f>AW24+AY24</f>
        <v>0</v>
      </c>
      <c r="AW24" s="30" t="s">
        <v>50</v>
      </c>
      <c r="AX24" s="29" t="s">
        <v>43</v>
      </c>
      <c r="AY24" s="31" t="s">
        <v>50</v>
      </c>
      <c r="AZ24" s="32">
        <f>IF(AV24&gt;0,AW24/AV24,-0.001)</f>
        <v>-0.001</v>
      </c>
      <c r="BA24" s="33">
        <v>0</v>
      </c>
      <c r="BB24" s="28" t="s">
        <v>45</v>
      </c>
      <c r="BC24" s="34">
        <v>0</v>
      </c>
      <c r="BD24" s="35">
        <f>IF(AV24&gt;0,BA24-BC24,-9999)</f>
        <v>-9999</v>
      </c>
      <c r="BE24" s="36">
        <f>IF(AV24&gt;0,BA24/BC24,-0.001)</f>
        <v>-0.001</v>
      </c>
      <c r="BF24" s="37">
        <f>IF(AV24&gt;0,BA24/AV24,-0.1)</f>
        <v>-0.1</v>
      </c>
      <c r="BG24" s="28" t="s">
        <v>45</v>
      </c>
      <c r="BH24" s="38">
        <f>IF(AV24&gt;0,BC24/AV24,-0.1)</f>
        <v>-0.1</v>
      </c>
      <c r="BI24" s="37">
        <f>IF(AV24&gt;0,BF24-BH24,-0.1)</f>
        <v>-0.1</v>
      </c>
    </row>
    <row r="25" spans="1:61" s="40" customFormat="1" ht="12.75">
      <c r="A25" s="40" t="s">
        <v>68</v>
      </c>
      <c r="B25" s="41" t="s">
        <v>56</v>
      </c>
      <c r="C25" s="42">
        <f>R25+AG25+AV25</f>
        <v>0</v>
      </c>
      <c r="D25" s="43">
        <f>S25+AH25+AW25</f>
        <v>0</v>
      </c>
      <c r="E25" s="42" t="s">
        <v>43</v>
      </c>
      <c r="F25" s="44">
        <f>U25+AJ25+AY25</f>
        <v>0</v>
      </c>
      <c r="G25" s="45">
        <f>IF(C25&gt;0,D25/C25,-0.001)</f>
        <v>-0.001</v>
      </c>
      <c r="H25" s="46">
        <f>W25+AL25+BA25</f>
        <v>0</v>
      </c>
      <c r="I25" s="47" t="s">
        <v>45</v>
      </c>
      <c r="J25" s="48">
        <f>Y25+AN25+BC25</f>
        <v>0</v>
      </c>
      <c r="K25" s="49">
        <f>IF(C25&gt;0,H25-J25,-9999)</f>
        <v>-9999</v>
      </c>
      <c r="L25" s="50">
        <f>IF(C25&gt;0,H25/J25,-0.001)</f>
        <v>-0.001</v>
      </c>
      <c r="M25" s="51">
        <f>IF(C25&gt;0,H25/C25,-0.1)</f>
        <v>-0.1</v>
      </c>
      <c r="N25" s="47" t="s">
        <v>45</v>
      </c>
      <c r="O25" s="52">
        <f>IF(C25&gt;0,J25/C25,-0.1)</f>
        <v>-0.1</v>
      </c>
      <c r="P25" s="51">
        <f>IF(C25&gt;0,M25-O25,-0.1)</f>
        <v>-0.1</v>
      </c>
      <c r="Q25" s="39" t="s">
        <v>47</v>
      </c>
      <c r="R25" s="42">
        <f>S25+U25</f>
        <v>0</v>
      </c>
      <c r="S25" s="43">
        <v>0</v>
      </c>
      <c r="T25" s="42" t="s">
        <v>43</v>
      </c>
      <c r="U25" s="44">
        <v>0</v>
      </c>
      <c r="V25" s="45">
        <f>IF(R25&gt;0,S25/R25,-0.001)</f>
        <v>-0.001</v>
      </c>
      <c r="W25" s="46">
        <v>0</v>
      </c>
      <c r="X25" s="47" t="s">
        <v>45</v>
      </c>
      <c r="Y25" s="48">
        <v>0</v>
      </c>
      <c r="Z25" s="49">
        <f>IF(R25&gt;0,W25-Y25,-9999)</f>
        <v>-9999</v>
      </c>
      <c r="AA25" s="50">
        <f>IF(R25&gt;0,W25/Y25,-0.001)</f>
        <v>-0.001</v>
      </c>
      <c r="AB25" s="51">
        <f>IF(R25&gt;0,W25/R25,-0.1)</f>
        <v>-0.1</v>
      </c>
      <c r="AC25" s="47" t="s">
        <v>45</v>
      </c>
      <c r="AD25" s="52">
        <f>IF(R25&gt;0,Y25/R25,-0.1)</f>
        <v>-0.1</v>
      </c>
      <c r="AE25" s="51">
        <f>IF(R25&gt;0,AB25-AD25,-0.1)</f>
        <v>-0.1</v>
      </c>
      <c r="AF25" s="39" t="s">
        <v>47</v>
      </c>
      <c r="AG25" s="42">
        <f>AH25+AJ25</f>
        <v>0</v>
      </c>
      <c r="AH25" s="43">
        <v>0</v>
      </c>
      <c r="AI25" s="42" t="s">
        <v>43</v>
      </c>
      <c r="AJ25" s="44">
        <v>0</v>
      </c>
      <c r="AK25" s="45">
        <f>IF(AG25&gt;0,AH25/AG25,-0.001)</f>
        <v>-0.001</v>
      </c>
      <c r="AL25" s="46">
        <v>0</v>
      </c>
      <c r="AM25" s="47" t="s">
        <v>45</v>
      </c>
      <c r="AN25" s="48">
        <v>0</v>
      </c>
      <c r="AO25" s="49">
        <f>IF(AG25&gt;0,AL25-AN25,-9999)</f>
        <v>-9999</v>
      </c>
      <c r="AP25" s="50">
        <f>IF(AG25&gt;0,AL25/AN25,-0.001)</f>
        <v>-0.001</v>
      </c>
      <c r="AQ25" s="51">
        <f>IF(AG25&gt;0,AL25/AG25,-0.1)</f>
        <v>-0.1</v>
      </c>
      <c r="AR25" s="47" t="s">
        <v>45</v>
      </c>
      <c r="AS25" s="52">
        <f>IF(AG25&gt;0,AN25/AG25,-0.1)</f>
        <v>-0.1</v>
      </c>
      <c r="AT25" s="51">
        <f>IF(AG25&gt;0,AQ25-AS25,-0.1)</f>
        <v>-0.1</v>
      </c>
      <c r="AU25" s="39" t="s">
        <v>47</v>
      </c>
      <c r="AV25" s="42">
        <f>AW25+AY25</f>
        <v>0</v>
      </c>
      <c r="AW25" s="43" t="s">
        <v>50</v>
      </c>
      <c r="AX25" s="42" t="s">
        <v>43</v>
      </c>
      <c r="AY25" s="44" t="s">
        <v>50</v>
      </c>
      <c r="AZ25" s="45">
        <f>IF(AV25&gt;0,AW25/AV25,-0.001)</f>
        <v>-0.001</v>
      </c>
      <c r="BA25" s="46">
        <v>0</v>
      </c>
      <c r="BB25" s="47" t="s">
        <v>45</v>
      </c>
      <c r="BC25" s="48">
        <v>0</v>
      </c>
      <c r="BD25" s="49">
        <f>IF(AV25&gt;0,BA25-BC25,-9999)</f>
        <v>-9999</v>
      </c>
      <c r="BE25" s="50">
        <f>IF(AV25&gt;0,BA25/BC25,-0.001)</f>
        <v>-0.001</v>
      </c>
      <c r="BF25" s="51">
        <f>IF(AV25&gt;0,BA25/AV25,-0.1)</f>
        <v>-0.1</v>
      </c>
      <c r="BG25" s="47" t="s">
        <v>45</v>
      </c>
      <c r="BH25" s="52">
        <f>IF(AV25&gt;0,BC25/AV25,-0.1)</f>
        <v>-0.1</v>
      </c>
      <c r="BI25" s="51">
        <f>IF(AV25&gt;0,BF25-BH25,-0.1)</f>
        <v>-0.1</v>
      </c>
    </row>
    <row r="26" spans="1:61" s="40" customFormat="1" ht="12.75">
      <c r="A26" s="27" t="s">
        <v>69</v>
      </c>
      <c r="B26" s="28" t="s">
        <v>56</v>
      </c>
      <c r="C26" s="29">
        <f>R26+AG26+AV26</f>
        <v>0</v>
      </c>
      <c r="D26" s="30">
        <f>S26+AH26+AW26</f>
        <v>0</v>
      </c>
      <c r="E26" s="29" t="s">
        <v>43</v>
      </c>
      <c r="F26" s="31">
        <f>U26+AJ26+AY26</f>
        <v>0</v>
      </c>
      <c r="G26" s="32">
        <f>IF(C26&gt;0,D26/C26,-0.001)</f>
        <v>-0.001</v>
      </c>
      <c r="H26" s="33">
        <f>W26+AL26+BA26</f>
        <v>0</v>
      </c>
      <c r="I26" s="28" t="s">
        <v>45</v>
      </c>
      <c r="J26" s="34">
        <f>Y26+AN26+BC26</f>
        <v>0</v>
      </c>
      <c r="K26" s="35">
        <f>IF(C26&gt;0,H26-J26,-9999)</f>
        <v>-9999</v>
      </c>
      <c r="L26" s="36">
        <f>IF(C26&gt;0,H26/J26,-0.001)</f>
        <v>-0.001</v>
      </c>
      <c r="M26" s="37">
        <f>IF(C26&gt;0,H26/C26,-0.1)</f>
        <v>-0.1</v>
      </c>
      <c r="N26" s="28" t="s">
        <v>45</v>
      </c>
      <c r="O26" s="38">
        <f>IF(C26&gt;0,J26/C26,-0.1)</f>
        <v>-0.1</v>
      </c>
      <c r="P26" s="37">
        <f>IF(C26&gt;0,M26-O26,-0.1)</f>
        <v>-0.1</v>
      </c>
      <c r="Q26" s="39" t="s">
        <v>47</v>
      </c>
      <c r="R26" s="29">
        <f>S26+U26</f>
        <v>0</v>
      </c>
      <c r="S26" s="30">
        <v>0</v>
      </c>
      <c r="T26" s="29" t="s">
        <v>43</v>
      </c>
      <c r="U26" s="31">
        <v>0</v>
      </c>
      <c r="V26" s="32">
        <f>IF(R26&gt;0,S26/R26,-0.001)</f>
        <v>-0.001</v>
      </c>
      <c r="W26" s="33">
        <v>0</v>
      </c>
      <c r="X26" s="28" t="s">
        <v>45</v>
      </c>
      <c r="Y26" s="34">
        <v>0</v>
      </c>
      <c r="Z26" s="35">
        <f>IF(R26&gt;0,W26-Y26,-9999)</f>
        <v>-9999</v>
      </c>
      <c r="AA26" s="36">
        <f>IF(R26&gt;0,W26/Y26,-0.001)</f>
        <v>-0.001</v>
      </c>
      <c r="AB26" s="37">
        <f>IF(R26&gt;0,W26/R26,-0.1)</f>
        <v>-0.1</v>
      </c>
      <c r="AC26" s="28" t="s">
        <v>45</v>
      </c>
      <c r="AD26" s="38">
        <f>IF(R26&gt;0,Y26/R26,-0.1)</f>
        <v>-0.1</v>
      </c>
      <c r="AE26" s="37">
        <f>IF(R26&gt;0,AB26-AD26,-0.1)</f>
        <v>-0.1</v>
      </c>
      <c r="AF26" s="39" t="s">
        <v>47</v>
      </c>
      <c r="AG26" s="29">
        <f>AH26+AJ26</f>
        <v>0</v>
      </c>
      <c r="AH26" s="30">
        <v>0</v>
      </c>
      <c r="AI26" s="29" t="s">
        <v>43</v>
      </c>
      <c r="AJ26" s="31">
        <v>0</v>
      </c>
      <c r="AK26" s="32">
        <f>IF(AG26&gt;0,AH26/AG26,-0.001)</f>
        <v>-0.001</v>
      </c>
      <c r="AL26" s="33">
        <v>0</v>
      </c>
      <c r="AM26" s="28" t="s">
        <v>45</v>
      </c>
      <c r="AN26" s="34">
        <v>0</v>
      </c>
      <c r="AO26" s="35">
        <f>IF(AG26&gt;0,AL26-AN26,-9999)</f>
        <v>-9999</v>
      </c>
      <c r="AP26" s="36">
        <f>IF(AG26&gt;0,AL26/AN26,-0.001)</f>
        <v>-0.001</v>
      </c>
      <c r="AQ26" s="37">
        <f>IF(AG26&gt;0,AL26/AG26,-0.1)</f>
        <v>-0.1</v>
      </c>
      <c r="AR26" s="28" t="s">
        <v>45</v>
      </c>
      <c r="AS26" s="38">
        <f>IF(AG26&gt;0,AN26/AG26,-0.1)</f>
        <v>-0.1</v>
      </c>
      <c r="AT26" s="37">
        <f>IF(AG26&gt;0,AQ26-AS26,-0.1)</f>
        <v>-0.1</v>
      </c>
      <c r="AU26" s="39" t="s">
        <v>47</v>
      </c>
      <c r="AV26" s="29">
        <f>AW26+AY26</f>
        <v>0</v>
      </c>
      <c r="AW26" s="30" t="s">
        <v>50</v>
      </c>
      <c r="AX26" s="29" t="s">
        <v>43</v>
      </c>
      <c r="AY26" s="31" t="s">
        <v>50</v>
      </c>
      <c r="AZ26" s="32">
        <f>IF(AV26&gt;0,AW26/AV26,-0.001)</f>
        <v>-0.001</v>
      </c>
      <c r="BA26" s="33">
        <v>0</v>
      </c>
      <c r="BB26" s="28" t="s">
        <v>45</v>
      </c>
      <c r="BC26" s="34">
        <v>0</v>
      </c>
      <c r="BD26" s="35">
        <f>IF(AV26&gt;0,BA26-BC26,-9999)</f>
        <v>-9999</v>
      </c>
      <c r="BE26" s="36">
        <f>IF(AV26&gt;0,BA26/BC26,-0.001)</f>
        <v>-0.001</v>
      </c>
      <c r="BF26" s="37">
        <f>IF(AV26&gt;0,BA26/AV26,-0.1)</f>
        <v>-0.1</v>
      </c>
      <c r="BG26" s="28" t="s">
        <v>45</v>
      </c>
      <c r="BH26" s="38">
        <f>IF(AV26&gt;0,BC26/AV26,-0.1)</f>
        <v>-0.1</v>
      </c>
      <c r="BI26" s="37">
        <f>IF(AV26&gt;0,BF26-BH26,-0.1)</f>
        <v>-0.1</v>
      </c>
    </row>
    <row r="27" spans="1:61" s="40" customFormat="1" ht="12.75">
      <c r="A27" s="40" t="s">
        <v>70</v>
      </c>
      <c r="B27" s="41" t="s">
        <v>56</v>
      </c>
      <c r="C27" s="42">
        <f>R27+AG27+AV27</f>
        <v>0</v>
      </c>
      <c r="D27" s="43">
        <f>S27+AH27+AW27</f>
        <v>0</v>
      </c>
      <c r="E27" s="42" t="s">
        <v>43</v>
      </c>
      <c r="F27" s="44">
        <f>U27+AJ27+AY27</f>
        <v>0</v>
      </c>
      <c r="G27" s="45">
        <f>IF(C27&gt;0,D27/C27,-0.001)</f>
        <v>-0.001</v>
      </c>
      <c r="H27" s="46">
        <f>W27+AL27+BA27</f>
        <v>0</v>
      </c>
      <c r="I27" s="47" t="s">
        <v>45</v>
      </c>
      <c r="J27" s="48">
        <f>Y27+AN27+BC27</f>
        <v>0</v>
      </c>
      <c r="K27" s="49">
        <f>IF(C27&gt;0,H27-J27,-9999)</f>
        <v>-9999</v>
      </c>
      <c r="L27" s="50">
        <f>IF(C27&gt;0,H27/J27,-0.001)</f>
        <v>-0.001</v>
      </c>
      <c r="M27" s="51">
        <f>IF(C27&gt;0,H27/C27,-0.1)</f>
        <v>-0.1</v>
      </c>
      <c r="N27" s="47" t="s">
        <v>45</v>
      </c>
      <c r="O27" s="52">
        <f>IF(C27&gt;0,J27/C27,-0.1)</f>
        <v>-0.1</v>
      </c>
      <c r="P27" s="51">
        <f>IF(C27&gt;0,M27-O27,-0.1)</f>
        <v>-0.1</v>
      </c>
      <c r="Q27" s="39" t="s">
        <v>47</v>
      </c>
      <c r="R27" s="42">
        <f>S27+U27</f>
        <v>0</v>
      </c>
      <c r="S27" s="43">
        <v>0</v>
      </c>
      <c r="T27" s="42" t="s">
        <v>43</v>
      </c>
      <c r="U27" s="44">
        <v>0</v>
      </c>
      <c r="V27" s="45">
        <f>IF(R27&gt;0,S27/R27,-0.001)</f>
        <v>-0.001</v>
      </c>
      <c r="W27" s="46">
        <v>0</v>
      </c>
      <c r="X27" s="47" t="s">
        <v>45</v>
      </c>
      <c r="Y27" s="48">
        <v>0</v>
      </c>
      <c r="Z27" s="49">
        <f>IF(R27&gt;0,W27-Y27,-9999)</f>
        <v>-9999</v>
      </c>
      <c r="AA27" s="50">
        <f>IF(R27&gt;0,W27/Y27,-0.001)</f>
        <v>-0.001</v>
      </c>
      <c r="AB27" s="51">
        <f>IF(R27&gt;0,W27/R27,-0.1)</f>
        <v>-0.1</v>
      </c>
      <c r="AC27" s="47" t="s">
        <v>45</v>
      </c>
      <c r="AD27" s="52">
        <f>IF(R27&gt;0,Y27/R27,-0.1)</f>
        <v>-0.1</v>
      </c>
      <c r="AE27" s="51">
        <f>IF(R27&gt;0,AB27-AD27,-0.1)</f>
        <v>-0.1</v>
      </c>
      <c r="AF27" s="39" t="s">
        <v>47</v>
      </c>
      <c r="AG27" s="42">
        <f>AH27+AJ27</f>
        <v>0</v>
      </c>
      <c r="AH27" s="43">
        <v>0</v>
      </c>
      <c r="AI27" s="42" t="s">
        <v>43</v>
      </c>
      <c r="AJ27" s="44">
        <v>0</v>
      </c>
      <c r="AK27" s="45">
        <f>IF(AG27&gt;0,AH27/AG27,-0.001)</f>
        <v>-0.001</v>
      </c>
      <c r="AL27" s="46">
        <v>0</v>
      </c>
      <c r="AM27" s="47" t="s">
        <v>45</v>
      </c>
      <c r="AN27" s="48">
        <v>0</v>
      </c>
      <c r="AO27" s="49">
        <f>IF(AG27&gt;0,AL27-AN27,-9999)</f>
        <v>-9999</v>
      </c>
      <c r="AP27" s="50">
        <f>IF(AG27&gt;0,AL27/AN27,-0.001)</f>
        <v>-0.001</v>
      </c>
      <c r="AQ27" s="51">
        <f>IF(AG27&gt;0,AL27/AG27,-0.1)</f>
        <v>-0.1</v>
      </c>
      <c r="AR27" s="47" t="s">
        <v>45</v>
      </c>
      <c r="AS27" s="52">
        <f>IF(AG27&gt;0,AN27/AG27,-0.1)</f>
        <v>-0.1</v>
      </c>
      <c r="AT27" s="51">
        <f>IF(AG27&gt;0,AQ27-AS27,-0.1)</f>
        <v>-0.1</v>
      </c>
      <c r="AU27" s="39" t="s">
        <v>47</v>
      </c>
      <c r="AV27" s="42">
        <f>AW27+AY27</f>
        <v>0</v>
      </c>
      <c r="AW27" s="43" t="s">
        <v>50</v>
      </c>
      <c r="AX27" s="42" t="s">
        <v>43</v>
      </c>
      <c r="AY27" s="44" t="s">
        <v>50</v>
      </c>
      <c r="AZ27" s="45">
        <f>IF(AV27&gt;0,AW27/AV27,-0.001)</f>
        <v>-0.001</v>
      </c>
      <c r="BA27" s="46">
        <v>0</v>
      </c>
      <c r="BB27" s="47" t="s">
        <v>45</v>
      </c>
      <c r="BC27" s="48">
        <v>0</v>
      </c>
      <c r="BD27" s="49">
        <f>IF(AV27&gt;0,BA27-BC27,-9999)</f>
        <v>-9999</v>
      </c>
      <c r="BE27" s="50">
        <f>IF(AV27&gt;0,BA27/BC27,-0.001)</f>
        <v>-0.001</v>
      </c>
      <c r="BF27" s="51">
        <f>IF(AV27&gt;0,BA27/AV27,-0.1)</f>
        <v>-0.1</v>
      </c>
      <c r="BG27" s="47" t="s">
        <v>45</v>
      </c>
      <c r="BH27" s="52">
        <f>IF(AV27&gt;0,BC27/AV27,-0.1)</f>
        <v>-0.1</v>
      </c>
      <c r="BI27" s="51">
        <f>IF(AV27&gt;0,BF27-BH27,-0.1)</f>
        <v>-0.1</v>
      </c>
    </row>
    <row r="28" spans="1:61" s="40" customFormat="1" ht="12.75">
      <c r="A28" s="27" t="s">
        <v>71</v>
      </c>
      <c r="B28" s="28" t="s">
        <v>56</v>
      </c>
      <c r="C28" s="29">
        <f>R28+AG28+AV28</f>
        <v>0</v>
      </c>
      <c r="D28" s="30">
        <f>S28+AH28+AW28</f>
        <v>0</v>
      </c>
      <c r="E28" s="29" t="s">
        <v>43</v>
      </c>
      <c r="F28" s="31">
        <f>U28+AJ28+AY28</f>
        <v>0</v>
      </c>
      <c r="G28" s="32">
        <f>IF(C28&gt;0,D28/C28,-0.001)</f>
        <v>-0.001</v>
      </c>
      <c r="H28" s="33">
        <f>W28+AL28+BA28</f>
        <v>0</v>
      </c>
      <c r="I28" s="28" t="s">
        <v>45</v>
      </c>
      <c r="J28" s="34">
        <f>Y28+AN28+BC28</f>
        <v>0</v>
      </c>
      <c r="K28" s="35">
        <f>IF(C28&gt;0,H28-J28,-9999)</f>
        <v>-9999</v>
      </c>
      <c r="L28" s="36">
        <f>IF(C28&gt;0,H28/J28,-0.001)</f>
        <v>-0.001</v>
      </c>
      <c r="M28" s="37">
        <f>IF(C28&gt;0,H28/C28,-0.1)</f>
        <v>-0.1</v>
      </c>
      <c r="N28" s="28" t="s">
        <v>45</v>
      </c>
      <c r="O28" s="38">
        <f>IF(C28&gt;0,J28/C28,-0.1)</f>
        <v>-0.1</v>
      </c>
      <c r="P28" s="37">
        <f>IF(C28&gt;0,M28-O28,-0.1)</f>
        <v>-0.1</v>
      </c>
      <c r="Q28" s="39" t="s">
        <v>47</v>
      </c>
      <c r="R28" s="29">
        <f>S28+U28</f>
        <v>0</v>
      </c>
      <c r="S28" s="30">
        <v>0</v>
      </c>
      <c r="T28" s="29" t="s">
        <v>43</v>
      </c>
      <c r="U28" s="31">
        <v>0</v>
      </c>
      <c r="V28" s="32">
        <f>IF(R28&gt;0,S28/R28,-0.001)</f>
        <v>-0.001</v>
      </c>
      <c r="W28" s="33">
        <v>0</v>
      </c>
      <c r="X28" s="28" t="s">
        <v>45</v>
      </c>
      <c r="Y28" s="34">
        <v>0</v>
      </c>
      <c r="Z28" s="35">
        <f>IF(R28&gt;0,W28-Y28,-9999)</f>
        <v>-9999</v>
      </c>
      <c r="AA28" s="36">
        <f>IF(R28&gt;0,W28/Y28,-0.001)</f>
        <v>-0.001</v>
      </c>
      <c r="AB28" s="37">
        <f>IF(R28&gt;0,W28/R28,-0.1)</f>
        <v>-0.1</v>
      </c>
      <c r="AC28" s="28" t="s">
        <v>45</v>
      </c>
      <c r="AD28" s="38">
        <f>IF(R28&gt;0,Y28/R28,-0.1)</f>
        <v>-0.1</v>
      </c>
      <c r="AE28" s="37">
        <f>IF(R28&gt;0,AB28-AD28,-0.1)</f>
        <v>-0.1</v>
      </c>
      <c r="AF28" s="39" t="s">
        <v>47</v>
      </c>
      <c r="AG28" s="29">
        <f>AH28+AJ28</f>
        <v>0</v>
      </c>
      <c r="AH28" s="30">
        <v>0</v>
      </c>
      <c r="AI28" s="29" t="s">
        <v>43</v>
      </c>
      <c r="AJ28" s="31">
        <v>0</v>
      </c>
      <c r="AK28" s="32">
        <f>IF(AG28&gt;0,AH28/AG28,-0.001)</f>
        <v>-0.001</v>
      </c>
      <c r="AL28" s="33">
        <v>0</v>
      </c>
      <c r="AM28" s="28" t="s">
        <v>45</v>
      </c>
      <c r="AN28" s="34">
        <v>0</v>
      </c>
      <c r="AO28" s="35">
        <f>IF(AG28&gt;0,AL28-AN28,-9999)</f>
        <v>-9999</v>
      </c>
      <c r="AP28" s="36">
        <f>IF(AG28&gt;0,AL28/AN28,-0.001)</f>
        <v>-0.001</v>
      </c>
      <c r="AQ28" s="37">
        <f>IF(AG28&gt;0,AL28/AG28,-0.1)</f>
        <v>-0.1</v>
      </c>
      <c r="AR28" s="28" t="s">
        <v>45</v>
      </c>
      <c r="AS28" s="38">
        <f>IF(AG28&gt;0,AN28/AG28,-0.1)</f>
        <v>-0.1</v>
      </c>
      <c r="AT28" s="37">
        <f>IF(AG28&gt;0,AQ28-AS28,-0.1)</f>
        <v>-0.1</v>
      </c>
      <c r="AU28" s="39" t="s">
        <v>47</v>
      </c>
      <c r="AV28" s="29">
        <f>AW28+AY28</f>
        <v>0</v>
      </c>
      <c r="AW28" s="30" t="s">
        <v>50</v>
      </c>
      <c r="AX28" s="29" t="s">
        <v>43</v>
      </c>
      <c r="AY28" s="31" t="s">
        <v>50</v>
      </c>
      <c r="AZ28" s="32">
        <f>IF(AV28&gt;0,AW28/AV28,-0.001)</f>
        <v>-0.001</v>
      </c>
      <c r="BA28" s="33">
        <v>0</v>
      </c>
      <c r="BB28" s="28" t="s">
        <v>45</v>
      </c>
      <c r="BC28" s="34">
        <v>0</v>
      </c>
      <c r="BD28" s="35">
        <f>IF(AV28&gt;0,BA28-BC28,-9999)</f>
        <v>-9999</v>
      </c>
      <c r="BE28" s="36">
        <f>IF(AV28&gt;0,BA28/BC28,-0.001)</f>
        <v>-0.001</v>
      </c>
      <c r="BF28" s="37">
        <f>IF(AV28&gt;0,BA28/AV28,-0.1)</f>
        <v>-0.1</v>
      </c>
      <c r="BG28" s="28" t="s">
        <v>45</v>
      </c>
      <c r="BH28" s="38">
        <f>IF(AV28&gt;0,BC28/AV28,-0.1)</f>
        <v>-0.1</v>
      </c>
      <c r="BI28" s="37">
        <f>IF(AV28&gt;0,BF28-BH28,-0.1)</f>
        <v>-0.1</v>
      </c>
    </row>
    <row r="29" spans="1:61" s="40" customFormat="1" ht="12.75">
      <c r="A29" s="40" t="s">
        <v>72</v>
      </c>
      <c r="B29" s="41" t="s">
        <v>56</v>
      </c>
      <c r="C29" s="42">
        <f>R29+AG29+AV29</f>
        <v>0</v>
      </c>
      <c r="D29" s="43">
        <f>S29+AH29+AW29</f>
        <v>0</v>
      </c>
      <c r="E29" s="42" t="s">
        <v>43</v>
      </c>
      <c r="F29" s="44">
        <f>U29+AJ29+AY29</f>
        <v>0</v>
      </c>
      <c r="G29" s="45">
        <f>IF(C29&gt;0,D29/C29,-0.001)</f>
        <v>-0.001</v>
      </c>
      <c r="H29" s="46">
        <f>W29+AL29+BA29</f>
        <v>0</v>
      </c>
      <c r="I29" s="47" t="s">
        <v>45</v>
      </c>
      <c r="J29" s="48">
        <f>Y29+AN29+BC29</f>
        <v>0</v>
      </c>
      <c r="K29" s="49">
        <f>IF(C29&gt;0,H29-J29,-9999)</f>
        <v>-9999</v>
      </c>
      <c r="L29" s="50">
        <f>IF(C29&gt;0,H29/J29,-0.001)</f>
        <v>-0.001</v>
      </c>
      <c r="M29" s="51">
        <f>IF(C29&gt;0,H29/C29,-0.1)</f>
        <v>-0.1</v>
      </c>
      <c r="N29" s="47" t="s">
        <v>45</v>
      </c>
      <c r="O29" s="52">
        <f>IF(C29&gt;0,J29/C29,-0.1)</f>
        <v>-0.1</v>
      </c>
      <c r="P29" s="51">
        <f>IF(C29&gt;0,M29-O29,-0.1)</f>
        <v>-0.1</v>
      </c>
      <c r="Q29" s="39" t="s">
        <v>47</v>
      </c>
      <c r="R29" s="42">
        <f>S29+U29</f>
        <v>0</v>
      </c>
      <c r="S29" s="43">
        <v>0</v>
      </c>
      <c r="T29" s="42" t="s">
        <v>43</v>
      </c>
      <c r="U29" s="44">
        <v>0</v>
      </c>
      <c r="V29" s="45">
        <f>IF(R29&gt;0,S29/R29,-0.001)</f>
        <v>-0.001</v>
      </c>
      <c r="W29" s="46">
        <v>0</v>
      </c>
      <c r="X29" s="47" t="s">
        <v>45</v>
      </c>
      <c r="Y29" s="48">
        <v>0</v>
      </c>
      <c r="Z29" s="49">
        <f>IF(R29&gt;0,W29-Y29,-9999)</f>
        <v>-9999</v>
      </c>
      <c r="AA29" s="50">
        <f>IF(R29&gt;0,W29/Y29,-0.001)</f>
        <v>-0.001</v>
      </c>
      <c r="AB29" s="51">
        <f>IF(R29&gt;0,W29/R29,-0.1)</f>
        <v>-0.1</v>
      </c>
      <c r="AC29" s="47" t="s">
        <v>45</v>
      </c>
      <c r="AD29" s="52">
        <f>IF(R29&gt;0,Y29/R29,-0.1)</f>
        <v>-0.1</v>
      </c>
      <c r="AE29" s="51">
        <f>IF(R29&gt;0,AB29-AD29,-0.1)</f>
        <v>-0.1</v>
      </c>
      <c r="AF29" s="39" t="s">
        <v>47</v>
      </c>
      <c r="AG29" s="42">
        <f>AH29+AJ29</f>
        <v>0</v>
      </c>
      <c r="AH29" s="43">
        <v>0</v>
      </c>
      <c r="AI29" s="42" t="s">
        <v>43</v>
      </c>
      <c r="AJ29" s="44">
        <v>0</v>
      </c>
      <c r="AK29" s="45">
        <f>IF(AG29&gt;0,AH29/AG29,-0.001)</f>
        <v>-0.001</v>
      </c>
      <c r="AL29" s="46">
        <v>0</v>
      </c>
      <c r="AM29" s="47" t="s">
        <v>45</v>
      </c>
      <c r="AN29" s="48">
        <v>0</v>
      </c>
      <c r="AO29" s="49">
        <f>IF(AG29&gt;0,AL29-AN29,-9999)</f>
        <v>-9999</v>
      </c>
      <c r="AP29" s="50">
        <f>IF(AG29&gt;0,AL29/AN29,-0.001)</f>
        <v>-0.001</v>
      </c>
      <c r="AQ29" s="51">
        <f>IF(AG29&gt;0,AL29/AG29,-0.1)</f>
        <v>-0.1</v>
      </c>
      <c r="AR29" s="47" t="s">
        <v>45</v>
      </c>
      <c r="AS29" s="52">
        <f>IF(AG29&gt;0,AN29/AG29,-0.1)</f>
        <v>-0.1</v>
      </c>
      <c r="AT29" s="51">
        <f>IF(AG29&gt;0,AQ29-AS29,-0.1)</f>
        <v>-0.1</v>
      </c>
      <c r="AU29" s="39" t="s">
        <v>47</v>
      </c>
      <c r="AV29" s="42">
        <f>AW29+AY29</f>
        <v>0</v>
      </c>
      <c r="AW29" s="43" t="s">
        <v>50</v>
      </c>
      <c r="AX29" s="42" t="s">
        <v>43</v>
      </c>
      <c r="AY29" s="44" t="s">
        <v>50</v>
      </c>
      <c r="AZ29" s="45">
        <f>IF(AV29&gt;0,AW29/AV29,-0.001)</f>
        <v>-0.001</v>
      </c>
      <c r="BA29" s="46">
        <v>0</v>
      </c>
      <c r="BB29" s="47" t="s">
        <v>45</v>
      </c>
      <c r="BC29" s="48">
        <v>0</v>
      </c>
      <c r="BD29" s="49">
        <f>IF(AV29&gt;0,BA29-BC29,-9999)</f>
        <v>-9999</v>
      </c>
      <c r="BE29" s="50">
        <f>IF(AV29&gt;0,BA29/BC29,-0.001)</f>
        <v>-0.001</v>
      </c>
      <c r="BF29" s="51">
        <f>IF(AV29&gt;0,BA29/AV29,-0.1)</f>
        <v>-0.1</v>
      </c>
      <c r="BG29" s="47" t="s">
        <v>45</v>
      </c>
      <c r="BH29" s="52">
        <f>IF(AV29&gt;0,BC29/AV29,-0.1)</f>
        <v>-0.1</v>
      </c>
      <c r="BI29" s="51">
        <f>IF(AV29&gt;0,BF29-BH29,-0.1)</f>
        <v>-0.1</v>
      </c>
    </row>
    <row r="30" spans="1:61" s="40" customFormat="1" ht="12.75">
      <c r="A30" s="27" t="s">
        <v>73</v>
      </c>
      <c r="B30" s="28" t="s">
        <v>56</v>
      </c>
      <c r="C30" s="29">
        <f>R30+AG30+AV30</f>
        <v>0</v>
      </c>
      <c r="D30" s="30">
        <f>S30+AH30+AW30</f>
        <v>0</v>
      </c>
      <c r="E30" s="29" t="s">
        <v>43</v>
      </c>
      <c r="F30" s="31">
        <f>U30+AJ30+AY30</f>
        <v>0</v>
      </c>
      <c r="G30" s="32">
        <f>IF(C30&gt;0,D30/C30,-0.001)</f>
        <v>-0.001</v>
      </c>
      <c r="H30" s="33">
        <f>W30+AL30+BA30</f>
        <v>0</v>
      </c>
      <c r="I30" s="28" t="s">
        <v>45</v>
      </c>
      <c r="J30" s="34">
        <f>Y30+AN30+BC30</f>
        <v>0</v>
      </c>
      <c r="K30" s="35">
        <f>IF(C30&gt;0,H30-J30,-9999)</f>
        <v>-9999</v>
      </c>
      <c r="L30" s="36">
        <f>IF(C30&gt;0,H30/J30,-0.001)</f>
        <v>-0.001</v>
      </c>
      <c r="M30" s="37">
        <f>IF(C30&gt;0,H30/C30,-0.1)</f>
        <v>-0.1</v>
      </c>
      <c r="N30" s="28" t="s">
        <v>45</v>
      </c>
      <c r="O30" s="38">
        <f>IF(C30&gt;0,J30/C30,-0.1)</f>
        <v>-0.1</v>
      </c>
      <c r="P30" s="37">
        <f>IF(C30&gt;0,M30-O30,-0.1)</f>
        <v>-0.1</v>
      </c>
      <c r="Q30" s="39" t="s">
        <v>47</v>
      </c>
      <c r="R30" s="29">
        <f>S30+U30</f>
        <v>0</v>
      </c>
      <c r="S30" s="30">
        <v>0</v>
      </c>
      <c r="T30" s="29" t="s">
        <v>43</v>
      </c>
      <c r="U30" s="31">
        <v>0</v>
      </c>
      <c r="V30" s="32">
        <f>IF(R30&gt;0,S30/R30,-0.001)</f>
        <v>-0.001</v>
      </c>
      <c r="W30" s="33">
        <v>0</v>
      </c>
      <c r="X30" s="28" t="s">
        <v>45</v>
      </c>
      <c r="Y30" s="34">
        <v>0</v>
      </c>
      <c r="Z30" s="35">
        <f>IF(R30&gt;0,W30-Y30,-9999)</f>
        <v>-9999</v>
      </c>
      <c r="AA30" s="36">
        <f>IF(R30&gt;0,W30/Y30,-0.001)</f>
        <v>-0.001</v>
      </c>
      <c r="AB30" s="37">
        <f>IF(R30&gt;0,W30/R30,-0.1)</f>
        <v>-0.1</v>
      </c>
      <c r="AC30" s="28" t="s">
        <v>45</v>
      </c>
      <c r="AD30" s="38">
        <f>IF(R30&gt;0,Y30/R30,-0.1)</f>
        <v>-0.1</v>
      </c>
      <c r="AE30" s="37">
        <f>IF(R30&gt;0,AB30-AD30,-0.1)</f>
        <v>-0.1</v>
      </c>
      <c r="AF30" s="39" t="s">
        <v>47</v>
      </c>
      <c r="AG30" s="29">
        <f>AH30+AJ30</f>
        <v>0</v>
      </c>
      <c r="AH30" s="30">
        <v>0</v>
      </c>
      <c r="AI30" s="29" t="s">
        <v>43</v>
      </c>
      <c r="AJ30" s="31">
        <v>0</v>
      </c>
      <c r="AK30" s="32">
        <f>IF(AG30&gt;0,AH30/AG30,-0.001)</f>
        <v>-0.001</v>
      </c>
      <c r="AL30" s="33">
        <v>0</v>
      </c>
      <c r="AM30" s="28" t="s">
        <v>45</v>
      </c>
      <c r="AN30" s="34">
        <v>0</v>
      </c>
      <c r="AO30" s="35">
        <f>IF(AG30&gt;0,AL30-AN30,-9999)</f>
        <v>-9999</v>
      </c>
      <c r="AP30" s="36">
        <f>IF(AG30&gt;0,AL30/AN30,-0.001)</f>
        <v>-0.001</v>
      </c>
      <c r="AQ30" s="37">
        <f>IF(AG30&gt;0,AL30/AG30,-0.1)</f>
        <v>-0.1</v>
      </c>
      <c r="AR30" s="28" t="s">
        <v>45</v>
      </c>
      <c r="AS30" s="38">
        <f>IF(AG30&gt;0,AN30/AG30,-0.1)</f>
        <v>-0.1</v>
      </c>
      <c r="AT30" s="37">
        <f>IF(AG30&gt;0,AQ30-AS30,-0.1)</f>
        <v>-0.1</v>
      </c>
      <c r="AU30" s="39" t="s">
        <v>47</v>
      </c>
      <c r="AV30" s="29">
        <f>AW30+AY30</f>
        <v>0</v>
      </c>
      <c r="AW30" s="30" t="s">
        <v>50</v>
      </c>
      <c r="AX30" s="29" t="s">
        <v>43</v>
      </c>
      <c r="AY30" s="31" t="s">
        <v>50</v>
      </c>
      <c r="AZ30" s="32">
        <f>IF(AV30&gt;0,AW30/AV30,-0.001)</f>
        <v>-0.001</v>
      </c>
      <c r="BA30" s="33">
        <v>0</v>
      </c>
      <c r="BB30" s="28" t="s">
        <v>45</v>
      </c>
      <c r="BC30" s="34">
        <v>0</v>
      </c>
      <c r="BD30" s="35">
        <f>IF(AV30&gt;0,BA30-BC30,-9999)</f>
        <v>-9999</v>
      </c>
      <c r="BE30" s="36">
        <f>IF(AV30&gt;0,BA30/BC30,-0.001)</f>
        <v>-0.001</v>
      </c>
      <c r="BF30" s="37">
        <f>IF(AV30&gt;0,BA30/AV30,-0.1)</f>
        <v>-0.1</v>
      </c>
      <c r="BG30" s="28" t="s">
        <v>45</v>
      </c>
      <c r="BH30" s="38">
        <f>IF(AV30&gt;0,BC30/AV30,-0.1)</f>
        <v>-0.1</v>
      </c>
      <c r="BI30" s="37">
        <f>IF(AV30&gt;0,BF30-BH30,-0.1)</f>
        <v>-0.1</v>
      </c>
    </row>
    <row r="31" spans="1:61" s="40" customFormat="1" ht="12.75">
      <c r="A31" s="40" t="s">
        <v>74</v>
      </c>
      <c r="B31" s="41" t="s">
        <v>56</v>
      </c>
      <c r="C31" s="42">
        <f>R31+AG31+AV31</f>
        <v>0</v>
      </c>
      <c r="D31" s="43">
        <f>S31+AH31+AW31</f>
        <v>0</v>
      </c>
      <c r="E31" s="42" t="s">
        <v>43</v>
      </c>
      <c r="F31" s="44">
        <f>U31+AJ31+AY31</f>
        <v>0</v>
      </c>
      <c r="G31" s="45">
        <f>IF(C31&gt;0,D31/C31,-0.001)</f>
        <v>-0.001</v>
      </c>
      <c r="H31" s="46">
        <f>W31+AL31+BA31</f>
        <v>0</v>
      </c>
      <c r="I31" s="47" t="s">
        <v>45</v>
      </c>
      <c r="J31" s="48">
        <f>Y31+AN31+BC31</f>
        <v>0</v>
      </c>
      <c r="K31" s="49">
        <f>IF(C31&gt;0,H31-J31,-9999)</f>
        <v>-9999</v>
      </c>
      <c r="L31" s="50">
        <f>IF(C31&gt;0,H31/J31,-0.001)</f>
        <v>-0.001</v>
      </c>
      <c r="M31" s="51">
        <f>IF(C31&gt;0,H31/C31,-0.1)</f>
        <v>-0.1</v>
      </c>
      <c r="N31" s="47" t="s">
        <v>45</v>
      </c>
      <c r="O31" s="52">
        <f>IF(C31&gt;0,J31/C31,-0.1)</f>
        <v>-0.1</v>
      </c>
      <c r="P31" s="51">
        <f>IF(C31&gt;0,M31-O31,-0.1)</f>
        <v>-0.1</v>
      </c>
      <c r="Q31" s="39" t="s">
        <v>47</v>
      </c>
      <c r="R31" s="42">
        <f>S31+U31</f>
        <v>0</v>
      </c>
      <c r="S31" s="43">
        <v>0</v>
      </c>
      <c r="T31" s="42" t="s">
        <v>43</v>
      </c>
      <c r="U31" s="44">
        <v>0</v>
      </c>
      <c r="V31" s="45">
        <f>IF(R31&gt;0,S31/R31,-0.001)</f>
        <v>-0.001</v>
      </c>
      <c r="W31" s="46">
        <v>0</v>
      </c>
      <c r="X31" s="47" t="s">
        <v>45</v>
      </c>
      <c r="Y31" s="48">
        <v>0</v>
      </c>
      <c r="Z31" s="49">
        <f>IF(R31&gt;0,W31-Y31,-9999)</f>
        <v>-9999</v>
      </c>
      <c r="AA31" s="50">
        <f>IF(R31&gt;0,W31/Y31,-0.001)</f>
        <v>-0.001</v>
      </c>
      <c r="AB31" s="51">
        <f>IF(R31&gt;0,W31/R31,-0.1)</f>
        <v>-0.1</v>
      </c>
      <c r="AC31" s="47" t="s">
        <v>45</v>
      </c>
      <c r="AD31" s="52">
        <f>IF(R31&gt;0,Y31/R31,-0.1)</f>
        <v>-0.1</v>
      </c>
      <c r="AE31" s="51">
        <f>IF(R31&gt;0,AB31-AD31,-0.1)</f>
        <v>-0.1</v>
      </c>
      <c r="AF31" s="39" t="s">
        <v>47</v>
      </c>
      <c r="AG31" s="42">
        <f>AH31+AJ31</f>
        <v>0</v>
      </c>
      <c r="AH31" s="43">
        <v>0</v>
      </c>
      <c r="AI31" s="42" t="s">
        <v>43</v>
      </c>
      <c r="AJ31" s="44">
        <v>0</v>
      </c>
      <c r="AK31" s="45">
        <f>IF(AG31&gt;0,AH31/AG31,-0.001)</f>
        <v>-0.001</v>
      </c>
      <c r="AL31" s="46">
        <v>0</v>
      </c>
      <c r="AM31" s="47" t="s">
        <v>45</v>
      </c>
      <c r="AN31" s="48">
        <v>0</v>
      </c>
      <c r="AO31" s="49">
        <f>IF(AG31&gt;0,AL31-AN31,-9999)</f>
        <v>-9999</v>
      </c>
      <c r="AP31" s="50">
        <f>IF(AG31&gt;0,AL31/AN31,-0.001)</f>
        <v>-0.001</v>
      </c>
      <c r="AQ31" s="51">
        <f>IF(AG31&gt;0,AL31/AG31,-0.1)</f>
        <v>-0.1</v>
      </c>
      <c r="AR31" s="47" t="s">
        <v>45</v>
      </c>
      <c r="AS31" s="52">
        <f>IF(AG31&gt;0,AN31/AG31,-0.1)</f>
        <v>-0.1</v>
      </c>
      <c r="AT31" s="51">
        <f>IF(AG31&gt;0,AQ31-AS31,-0.1)</f>
        <v>-0.1</v>
      </c>
      <c r="AU31" s="39" t="s">
        <v>47</v>
      </c>
      <c r="AV31" s="42">
        <f>AW31+AY31</f>
        <v>0</v>
      </c>
      <c r="AW31" s="43" t="s">
        <v>50</v>
      </c>
      <c r="AX31" s="42" t="s">
        <v>43</v>
      </c>
      <c r="AY31" s="44" t="s">
        <v>50</v>
      </c>
      <c r="AZ31" s="45">
        <f>IF(AV31&gt;0,AW31/AV31,-0.001)</f>
        <v>-0.001</v>
      </c>
      <c r="BA31" s="46">
        <v>0</v>
      </c>
      <c r="BB31" s="47" t="s">
        <v>45</v>
      </c>
      <c r="BC31" s="48">
        <v>0</v>
      </c>
      <c r="BD31" s="49">
        <f>IF(AV31&gt;0,BA31-BC31,-9999)</f>
        <v>-9999</v>
      </c>
      <c r="BE31" s="50">
        <f>IF(AV31&gt;0,BA31/BC31,-0.001)</f>
        <v>-0.001</v>
      </c>
      <c r="BF31" s="51">
        <f>IF(AV31&gt;0,BA31/AV31,-0.1)</f>
        <v>-0.1</v>
      </c>
      <c r="BG31" s="47" t="s">
        <v>45</v>
      </c>
      <c r="BH31" s="52">
        <f>IF(AV31&gt;0,BC31/AV31,-0.1)</f>
        <v>-0.1</v>
      </c>
      <c r="BI31" s="51">
        <f>IF(AV31&gt;0,BF31-BH31,-0.1)</f>
        <v>-0.1</v>
      </c>
    </row>
    <row r="32" spans="1:61" s="40" customFormat="1" ht="12.75">
      <c r="A32" s="27" t="s">
        <v>75</v>
      </c>
      <c r="B32" s="28" t="s">
        <v>56</v>
      </c>
      <c r="C32" s="29">
        <f>R32+AG32+AV32</f>
        <v>0</v>
      </c>
      <c r="D32" s="30">
        <f>S32+AH32+AW32</f>
        <v>0</v>
      </c>
      <c r="E32" s="29" t="s">
        <v>43</v>
      </c>
      <c r="F32" s="31">
        <f>U32+AJ32+AY32</f>
        <v>0</v>
      </c>
      <c r="G32" s="32">
        <f>IF(C32&gt;0,D32/C32,-0.001)</f>
        <v>-0.001</v>
      </c>
      <c r="H32" s="33">
        <f>W32+AL32+BA32</f>
        <v>0</v>
      </c>
      <c r="I32" s="28" t="s">
        <v>45</v>
      </c>
      <c r="J32" s="34">
        <f>Y32+AN32+BC32</f>
        <v>0</v>
      </c>
      <c r="K32" s="35">
        <f>IF(C32&gt;0,H32-J32,-9999)</f>
        <v>-9999</v>
      </c>
      <c r="L32" s="36">
        <f>IF(C32&gt;0,H32/J32,-0.001)</f>
        <v>-0.001</v>
      </c>
      <c r="M32" s="37">
        <f>IF(C32&gt;0,H32/C32,-0.1)</f>
        <v>-0.1</v>
      </c>
      <c r="N32" s="28" t="s">
        <v>45</v>
      </c>
      <c r="O32" s="38">
        <f>IF(C32&gt;0,J32/C32,-0.1)</f>
        <v>-0.1</v>
      </c>
      <c r="P32" s="37">
        <f>IF(C32&gt;0,M32-O32,-0.1)</f>
        <v>-0.1</v>
      </c>
      <c r="Q32" s="39" t="s">
        <v>47</v>
      </c>
      <c r="R32" s="29">
        <f>S32+U32</f>
        <v>0</v>
      </c>
      <c r="S32" s="30">
        <v>0</v>
      </c>
      <c r="T32" s="29" t="s">
        <v>43</v>
      </c>
      <c r="U32" s="31">
        <v>0</v>
      </c>
      <c r="V32" s="32">
        <f>IF(R32&gt;0,S32/R32,-0.001)</f>
        <v>-0.001</v>
      </c>
      <c r="W32" s="33">
        <v>0</v>
      </c>
      <c r="X32" s="28" t="s">
        <v>45</v>
      </c>
      <c r="Y32" s="34">
        <v>0</v>
      </c>
      <c r="Z32" s="35">
        <f>IF(R32&gt;0,W32-Y32,-9999)</f>
        <v>-9999</v>
      </c>
      <c r="AA32" s="36">
        <f>IF(R32&gt;0,W32/Y32,-0.001)</f>
        <v>-0.001</v>
      </c>
      <c r="AB32" s="37">
        <f>IF(R32&gt;0,W32/R32,-0.1)</f>
        <v>-0.1</v>
      </c>
      <c r="AC32" s="28" t="s">
        <v>45</v>
      </c>
      <c r="AD32" s="38">
        <f>IF(R32&gt;0,Y32/R32,-0.1)</f>
        <v>-0.1</v>
      </c>
      <c r="AE32" s="37">
        <f>IF(R32&gt;0,AB32-AD32,-0.1)</f>
        <v>-0.1</v>
      </c>
      <c r="AF32" s="39" t="s">
        <v>47</v>
      </c>
      <c r="AG32" s="29">
        <f>AH32+AJ32</f>
        <v>0</v>
      </c>
      <c r="AH32" s="30">
        <v>0</v>
      </c>
      <c r="AI32" s="29" t="s">
        <v>43</v>
      </c>
      <c r="AJ32" s="31">
        <v>0</v>
      </c>
      <c r="AK32" s="32">
        <f>IF(AG32&gt;0,AH32/AG32,-0.001)</f>
        <v>-0.001</v>
      </c>
      <c r="AL32" s="33">
        <v>0</v>
      </c>
      <c r="AM32" s="28" t="s">
        <v>45</v>
      </c>
      <c r="AN32" s="34">
        <v>0</v>
      </c>
      <c r="AO32" s="35">
        <f>IF(AG32&gt;0,AL32-AN32,-9999)</f>
        <v>-9999</v>
      </c>
      <c r="AP32" s="36">
        <f>IF(AG32&gt;0,AL32/AN32,-0.001)</f>
        <v>-0.001</v>
      </c>
      <c r="AQ32" s="37">
        <f>IF(AG32&gt;0,AL32/AG32,-0.1)</f>
        <v>-0.1</v>
      </c>
      <c r="AR32" s="28" t="s">
        <v>45</v>
      </c>
      <c r="AS32" s="38">
        <f>IF(AG32&gt;0,AN32/AG32,-0.1)</f>
        <v>-0.1</v>
      </c>
      <c r="AT32" s="37">
        <f>IF(AG32&gt;0,AQ32-AS32,-0.1)</f>
        <v>-0.1</v>
      </c>
      <c r="AU32" s="39" t="s">
        <v>47</v>
      </c>
      <c r="AV32" s="29">
        <f>AW32+AY32</f>
        <v>0</v>
      </c>
      <c r="AW32" s="30" t="s">
        <v>50</v>
      </c>
      <c r="AX32" s="29" t="s">
        <v>43</v>
      </c>
      <c r="AY32" s="31" t="s">
        <v>50</v>
      </c>
      <c r="AZ32" s="32">
        <f>IF(AV32&gt;0,AW32/AV32,-0.001)</f>
        <v>-0.001</v>
      </c>
      <c r="BA32" s="33">
        <v>0</v>
      </c>
      <c r="BB32" s="28" t="s">
        <v>45</v>
      </c>
      <c r="BC32" s="34">
        <v>0</v>
      </c>
      <c r="BD32" s="35">
        <f>IF(AV32&gt;0,BA32-BC32,-9999)</f>
        <v>-9999</v>
      </c>
      <c r="BE32" s="36">
        <f>IF(AV32&gt;0,BA32/BC32,-0.001)</f>
        <v>-0.001</v>
      </c>
      <c r="BF32" s="37">
        <f>IF(AV32&gt;0,BA32/AV32,-0.1)</f>
        <v>-0.1</v>
      </c>
      <c r="BG32" s="28" t="s">
        <v>45</v>
      </c>
      <c r="BH32" s="38">
        <f>IF(AV32&gt;0,BC32/AV32,-0.1)</f>
        <v>-0.1</v>
      </c>
      <c r="BI32" s="37">
        <f>IF(AV32&gt;0,BF32-BH32,-0.1)</f>
        <v>-0.1</v>
      </c>
    </row>
    <row r="33" spans="1:61" s="40" customFormat="1" ht="12.75">
      <c r="A33" s="40" t="s">
        <v>76</v>
      </c>
      <c r="B33" s="41" t="s">
        <v>56</v>
      </c>
      <c r="C33" s="42">
        <f>R33+AG33+AV33</f>
        <v>0</v>
      </c>
      <c r="D33" s="43">
        <f>S33+AH33+AW33</f>
        <v>0</v>
      </c>
      <c r="E33" s="42" t="s">
        <v>43</v>
      </c>
      <c r="F33" s="44">
        <f>U33+AJ33+AY33</f>
        <v>0</v>
      </c>
      <c r="G33" s="45">
        <f>IF(C33&gt;0,D33/C33,-0.001)</f>
        <v>-0.001</v>
      </c>
      <c r="H33" s="46">
        <f>W33+AL33+BA33</f>
        <v>0</v>
      </c>
      <c r="I33" s="47" t="s">
        <v>45</v>
      </c>
      <c r="J33" s="48">
        <f>Y33+AN33+BC33</f>
        <v>0</v>
      </c>
      <c r="K33" s="49">
        <f>IF(C33&gt;0,H33-J33,-9999)</f>
        <v>-9999</v>
      </c>
      <c r="L33" s="50">
        <f>IF(C33&gt;0,H33/J33,-0.001)</f>
        <v>-0.001</v>
      </c>
      <c r="M33" s="51">
        <f>IF(C33&gt;0,H33/C33,-0.1)</f>
        <v>-0.1</v>
      </c>
      <c r="N33" s="47" t="s">
        <v>45</v>
      </c>
      <c r="O33" s="52">
        <f>IF(C33&gt;0,J33/C33,-0.1)</f>
        <v>-0.1</v>
      </c>
      <c r="P33" s="51">
        <f>IF(C33&gt;0,M33-O33,-0.1)</f>
        <v>-0.1</v>
      </c>
      <c r="Q33" s="39" t="s">
        <v>47</v>
      </c>
      <c r="R33" s="42">
        <f>S33+U33</f>
        <v>0</v>
      </c>
      <c r="S33" s="43">
        <v>0</v>
      </c>
      <c r="T33" s="42" t="s">
        <v>43</v>
      </c>
      <c r="U33" s="44">
        <v>0</v>
      </c>
      <c r="V33" s="45">
        <f>IF(R33&gt;0,S33/R33,-0.001)</f>
        <v>-0.001</v>
      </c>
      <c r="W33" s="46">
        <v>0</v>
      </c>
      <c r="X33" s="47" t="s">
        <v>45</v>
      </c>
      <c r="Y33" s="48">
        <v>0</v>
      </c>
      <c r="Z33" s="49">
        <f>IF(R33&gt;0,W33-Y33,-9999)</f>
        <v>-9999</v>
      </c>
      <c r="AA33" s="50">
        <f>IF(R33&gt;0,W33/Y33,-0.001)</f>
        <v>-0.001</v>
      </c>
      <c r="AB33" s="51">
        <f>IF(R33&gt;0,W33/R33,-0.1)</f>
        <v>-0.1</v>
      </c>
      <c r="AC33" s="47" t="s">
        <v>45</v>
      </c>
      <c r="AD33" s="52">
        <f>IF(R33&gt;0,Y33/R33,-0.1)</f>
        <v>-0.1</v>
      </c>
      <c r="AE33" s="51">
        <f>IF(R33&gt;0,AB33-AD33,-0.1)</f>
        <v>-0.1</v>
      </c>
      <c r="AF33" s="39" t="s">
        <v>47</v>
      </c>
      <c r="AG33" s="42">
        <f>AH33+AJ33</f>
        <v>0</v>
      </c>
      <c r="AH33" s="43">
        <v>0</v>
      </c>
      <c r="AI33" s="42" t="s">
        <v>43</v>
      </c>
      <c r="AJ33" s="44">
        <v>0</v>
      </c>
      <c r="AK33" s="45">
        <f>IF(AG33&gt;0,AH33/AG33,-0.001)</f>
        <v>-0.001</v>
      </c>
      <c r="AL33" s="46">
        <v>0</v>
      </c>
      <c r="AM33" s="47" t="s">
        <v>45</v>
      </c>
      <c r="AN33" s="48">
        <v>0</v>
      </c>
      <c r="AO33" s="49">
        <f>IF(AG33&gt;0,AL33-AN33,-9999)</f>
        <v>-9999</v>
      </c>
      <c r="AP33" s="50">
        <f>IF(AG33&gt;0,AL33/AN33,-0.001)</f>
        <v>-0.001</v>
      </c>
      <c r="AQ33" s="51">
        <f>IF(AG33&gt;0,AL33/AG33,-0.1)</f>
        <v>-0.1</v>
      </c>
      <c r="AR33" s="47" t="s">
        <v>45</v>
      </c>
      <c r="AS33" s="52">
        <f>IF(AG33&gt;0,AN33/AG33,-0.1)</f>
        <v>-0.1</v>
      </c>
      <c r="AT33" s="51">
        <f>IF(AG33&gt;0,AQ33-AS33,-0.1)</f>
        <v>-0.1</v>
      </c>
      <c r="AU33" s="39" t="s">
        <v>47</v>
      </c>
      <c r="AV33" s="42">
        <f>AW33+AY33</f>
        <v>0</v>
      </c>
      <c r="AW33" s="43" t="s">
        <v>50</v>
      </c>
      <c r="AX33" s="42" t="s">
        <v>43</v>
      </c>
      <c r="AY33" s="44" t="s">
        <v>50</v>
      </c>
      <c r="AZ33" s="45">
        <f>IF(AV33&gt;0,AW33/AV33,-0.001)</f>
        <v>-0.001</v>
      </c>
      <c r="BA33" s="46">
        <v>0</v>
      </c>
      <c r="BB33" s="47" t="s">
        <v>45</v>
      </c>
      <c r="BC33" s="48">
        <v>0</v>
      </c>
      <c r="BD33" s="49">
        <f>IF(AV33&gt;0,BA33-BC33,-9999)</f>
        <v>-9999</v>
      </c>
      <c r="BE33" s="50">
        <f>IF(AV33&gt;0,BA33/BC33,-0.001)</f>
        <v>-0.001</v>
      </c>
      <c r="BF33" s="51">
        <f>IF(AV33&gt;0,BA33/AV33,-0.1)</f>
        <v>-0.1</v>
      </c>
      <c r="BG33" s="47" t="s">
        <v>45</v>
      </c>
      <c r="BH33" s="52">
        <f>IF(AV33&gt;0,BC33/AV33,-0.1)</f>
        <v>-0.1</v>
      </c>
      <c r="BI33" s="51">
        <f>IF(AV33&gt;0,BF33-BH33,-0.1)</f>
        <v>-0.1</v>
      </c>
    </row>
    <row r="34" spans="1:61" s="40" customFormat="1" ht="12.75">
      <c r="A34" s="27" t="s">
        <v>77</v>
      </c>
      <c r="B34" s="28" t="s">
        <v>56</v>
      </c>
      <c r="C34" s="29">
        <f>R34+AG34+AV34</f>
        <v>0</v>
      </c>
      <c r="D34" s="30">
        <f>S34+AH34+AW34</f>
        <v>0</v>
      </c>
      <c r="E34" s="29" t="s">
        <v>43</v>
      </c>
      <c r="F34" s="31">
        <f>U34+AJ34+AY34</f>
        <v>0</v>
      </c>
      <c r="G34" s="32">
        <f>IF(C34&gt;0,D34/C34,-0.001)</f>
        <v>-0.001</v>
      </c>
      <c r="H34" s="33">
        <f>W34+AL34+BA34</f>
        <v>0</v>
      </c>
      <c r="I34" s="28" t="s">
        <v>45</v>
      </c>
      <c r="J34" s="34">
        <f>Y34+AN34+BC34</f>
        <v>0</v>
      </c>
      <c r="K34" s="35">
        <f>IF(C34&gt;0,H34-J34,-9999)</f>
        <v>-9999</v>
      </c>
      <c r="L34" s="36">
        <f>IF(C34&gt;0,H34/J34,-0.001)</f>
        <v>-0.001</v>
      </c>
      <c r="M34" s="37">
        <f>IF(C34&gt;0,H34/C34,-0.1)</f>
        <v>-0.1</v>
      </c>
      <c r="N34" s="28" t="s">
        <v>45</v>
      </c>
      <c r="O34" s="38">
        <f>IF(C34&gt;0,J34/C34,-0.1)</f>
        <v>-0.1</v>
      </c>
      <c r="P34" s="37">
        <f>IF(C34&gt;0,M34-O34,-0.1)</f>
        <v>-0.1</v>
      </c>
      <c r="Q34" s="39" t="s">
        <v>47</v>
      </c>
      <c r="R34" s="29">
        <f>S34+U34</f>
        <v>0</v>
      </c>
      <c r="S34" s="30">
        <v>0</v>
      </c>
      <c r="T34" s="29" t="s">
        <v>43</v>
      </c>
      <c r="U34" s="31">
        <v>0</v>
      </c>
      <c r="V34" s="32">
        <f>IF(R34&gt;0,S34/R34,-0.001)</f>
        <v>-0.001</v>
      </c>
      <c r="W34" s="33">
        <v>0</v>
      </c>
      <c r="X34" s="28" t="s">
        <v>45</v>
      </c>
      <c r="Y34" s="34">
        <v>0</v>
      </c>
      <c r="Z34" s="35">
        <f>IF(R34&gt;0,W34-Y34,-9999)</f>
        <v>-9999</v>
      </c>
      <c r="AA34" s="36">
        <f>IF(R34&gt;0,W34/Y34,-0.001)</f>
        <v>-0.001</v>
      </c>
      <c r="AB34" s="37">
        <f>IF(R34&gt;0,W34/R34,-0.1)</f>
        <v>-0.1</v>
      </c>
      <c r="AC34" s="28" t="s">
        <v>45</v>
      </c>
      <c r="AD34" s="38">
        <f>IF(R34&gt;0,Y34/R34,-0.1)</f>
        <v>-0.1</v>
      </c>
      <c r="AE34" s="37">
        <f>IF(R34&gt;0,AB34-AD34,-0.1)</f>
        <v>-0.1</v>
      </c>
      <c r="AF34" s="39" t="s">
        <v>47</v>
      </c>
      <c r="AG34" s="29">
        <f>AH34+AJ34</f>
        <v>0</v>
      </c>
      <c r="AH34" s="30">
        <v>0</v>
      </c>
      <c r="AI34" s="29" t="s">
        <v>43</v>
      </c>
      <c r="AJ34" s="31">
        <v>0</v>
      </c>
      <c r="AK34" s="32">
        <f>IF(AG34&gt;0,AH34/AG34,-0.001)</f>
        <v>-0.001</v>
      </c>
      <c r="AL34" s="33">
        <v>0</v>
      </c>
      <c r="AM34" s="28" t="s">
        <v>45</v>
      </c>
      <c r="AN34" s="34">
        <v>0</v>
      </c>
      <c r="AO34" s="35">
        <f>IF(AG34&gt;0,AL34-AN34,-9999)</f>
        <v>-9999</v>
      </c>
      <c r="AP34" s="36">
        <f>IF(AG34&gt;0,AL34/AN34,-0.001)</f>
        <v>-0.001</v>
      </c>
      <c r="AQ34" s="37">
        <f>IF(AG34&gt;0,AL34/AG34,-0.1)</f>
        <v>-0.1</v>
      </c>
      <c r="AR34" s="28" t="s">
        <v>45</v>
      </c>
      <c r="AS34" s="38">
        <f>IF(AG34&gt;0,AN34/AG34,-0.1)</f>
        <v>-0.1</v>
      </c>
      <c r="AT34" s="37">
        <f>IF(AG34&gt;0,AQ34-AS34,-0.1)</f>
        <v>-0.1</v>
      </c>
      <c r="AU34" s="39" t="s">
        <v>47</v>
      </c>
      <c r="AV34" s="29">
        <f>AW34+AY34</f>
        <v>0</v>
      </c>
      <c r="AW34" s="30" t="s">
        <v>50</v>
      </c>
      <c r="AX34" s="29" t="s">
        <v>43</v>
      </c>
      <c r="AY34" s="31" t="s">
        <v>50</v>
      </c>
      <c r="AZ34" s="32">
        <f>IF(AV34&gt;0,AW34/AV34,-0.001)</f>
        <v>-0.001</v>
      </c>
      <c r="BA34" s="33">
        <v>0</v>
      </c>
      <c r="BB34" s="28" t="s">
        <v>45</v>
      </c>
      <c r="BC34" s="34">
        <v>0</v>
      </c>
      <c r="BD34" s="35">
        <f>IF(AV34&gt;0,BA34-BC34,-9999)</f>
        <v>-9999</v>
      </c>
      <c r="BE34" s="36">
        <f>IF(AV34&gt;0,BA34/BC34,-0.001)</f>
        <v>-0.001</v>
      </c>
      <c r="BF34" s="37">
        <f>IF(AV34&gt;0,BA34/AV34,-0.1)</f>
        <v>-0.1</v>
      </c>
      <c r="BG34" s="28" t="s">
        <v>45</v>
      </c>
      <c r="BH34" s="38">
        <f>IF(AV34&gt;0,BC34/AV34,-0.1)</f>
        <v>-0.1</v>
      </c>
      <c r="BI34" s="37">
        <f>IF(AV34&gt;0,BF34-BH34,-0.1)</f>
        <v>-0.1</v>
      </c>
    </row>
    <row r="35" spans="1:61" s="40" customFormat="1" ht="12.75">
      <c r="A35" s="40" t="s">
        <v>78</v>
      </c>
      <c r="B35" s="41" t="s">
        <v>56</v>
      </c>
      <c r="C35" s="42">
        <f>R35+AG35+AV35</f>
        <v>0</v>
      </c>
      <c r="D35" s="43">
        <f>S35+AH35+AW35</f>
        <v>0</v>
      </c>
      <c r="E35" s="42" t="s">
        <v>43</v>
      </c>
      <c r="F35" s="44">
        <f>U35+AJ35+AY35</f>
        <v>0</v>
      </c>
      <c r="G35" s="45">
        <f>IF(C35&gt;0,D35/C35,-0.001)</f>
        <v>-0.001</v>
      </c>
      <c r="H35" s="46">
        <f>W35+AL35+BA35</f>
        <v>0</v>
      </c>
      <c r="I35" s="47" t="s">
        <v>45</v>
      </c>
      <c r="J35" s="48">
        <f>Y35+AN35+BC35</f>
        <v>0</v>
      </c>
      <c r="K35" s="49">
        <f>IF(C35&gt;0,H35-J35,-9999)</f>
        <v>-9999</v>
      </c>
      <c r="L35" s="50">
        <f>IF(C35&gt;0,H35/J35,-0.001)</f>
        <v>-0.001</v>
      </c>
      <c r="M35" s="51">
        <f>IF(C35&gt;0,H35/C35,-0.1)</f>
        <v>-0.1</v>
      </c>
      <c r="N35" s="47" t="s">
        <v>45</v>
      </c>
      <c r="O35" s="52">
        <f>IF(C35&gt;0,J35/C35,-0.1)</f>
        <v>-0.1</v>
      </c>
      <c r="P35" s="51">
        <f>IF(C35&gt;0,M35-O35,-0.1)</f>
        <v>-0.1</v>
      </c>
      <c r="Q35" s="39" t="s">
        <v>47</v>
      </c>
      <c r="R35" s="42">
        <f>S35+U35</f>
        <v>0</v>
      </c>
      <c r="S35" s="43">
        <v>0</v>
      </c>
      <c r="T35" s="42" t="s">
        <v>43</v>
      </c>
      <c r="U35" s="44">
        <v>0</v>
      </c>
      <c r="V35" s="45">
        <f>IF(R35&gt;0,S35/R35,-0.001)</f>
        <v>-0.001</v>
      </c>
      <c r="W35" s="46">
        <v>0</v>
      </c>
      <c r="X35" s="47" t="s">
        <v>45</v>
      </c>
      <c r="Y35" s="48">
        <v>0</v>
      </c>
      <c r="Z35" s="49">
        <f>IF(R35&gt;0,W35-Y35,-9999)</f>
        <v>-9999</v>
      </c>
      <c r="AA35" s="50">
        <f>IF(R35&gt;0,W35/Y35,-0.001)</f>
        <v>-0.001</v>
      </c>
      <c r="AB35" s="51">
        <f>IF(R35&gt;0,W35/R35,-0.1)</f>
        <v>-0.1</v>
      </c>
      <c r="AC35" s="47" t="s">
        <v>45</v>
      </c>
      <c r="AD35" s="52">
        <f>IF(R35&gt;0,Y35/R35,-0.1)</f>
        <v>-0.1</v>
      </c>
      <c r="AE35" s="51">
        <f>IF(R35&gt;0,AB35-AD35,-0.1)</f>
        <v>-0.1</v>
      </c>
      <c r="AF35" s="39" t="s">
        <v>47</v>
      </c>
      <c r="AG35" s="42">
        <f>AH35+AJ35</f>
        <v>0</v>
      </c>
      <c r="AH35" s="43">
        <v>0</v>
      </c>
      <c r="AI35" s="42" t="s">
        <v>43</v>
      </c>
      <c r="AJ35" s="44">
        <v>0</v>
      </c>
      <c r="AK35" s="45">
        <f>IF(AG35&gt;0,AH35/AG35,-0.001)</f>
        <v>-0.001</v>
      </c>
      <c r="AL35" s="46">
        <v>0</v>
      </c>
      <c r="AM35" s="47" t="s">
        <v>45</v>
      </c>
      <c r="AN35" s="48">
        <v>0</v>
      </c>
      <c r="AO35" s="49">
        <f>IF(AG35&gt;0,AL35-AN35,-9999)</f>
        <v>-9999</v>
      </c>
      <c r="AP35" s="50">
        <f>IF(AG35&gt;0,AL35/AN35,-0.001)</f>
        <v>-0.001</v>
      </c>
      <c r="AQ35" s="51">
        <f>IF(AG35&gt;0,AL35/AG35,-0.1)</f>
        <v>-0.1</v>
      </c>
      <c r="AR35" s="47" t="s">
        <v>45</v>
      </c>
      <c r="AS35" s="52">
        <f>IF(AG35&gt;0,AN35/AG35,-0.1)</f>
        <v>-0.1</v>
      </c>
      <c r="AT35" s="51">
        <f>IF(AG35&gt;0,AQ35-AS35,-0.1)</f>
        <v>-0.1</v>
      </c>
      <c r="AU35" s="39" t="s">
        <v>47</v>
      </c>
      <c r="AV35" s="42">
        <f>AW35+AY35</f>
        <v>0</v>
      </c>
      <c r="AW35" s="43" t="s">
        <v>50</v>
      </c>
      <c r="AX35" s="42" t="s">
        <v>43</v>
      </c>
      <c r="AY35" s="44" t="s">
        <v>50</v>
      </c>
      <c r="AZ35" s="45">
        <f>IF(AV35&gt;0,AW35/AV35,-0.001)</f>
        <v>-0.001</v>
      </c>
      <c r="BA35" s="46">
        <v>0</v>
      </c>
      <c r="BB35" s="47" t="s">
        <v>45</v>
      </c>
      <c r="BC35" s="48">
        <v>0</v>
      </c>
      <c r="BD35" s="49">
        <f>IF(AV35&gt;0,BA35-BC35,-9999)</f>
        <v>-9999</v>
      </c>
      <c r="BE35" s="50">
        <f>IF(AV35&gt;0,BA35/BC35,-0.001)</f>
        <v>-0.001</v>
      </c>
      <c r="BF35" s="51">
        <f>IF(AV35&gt;0,BA35/AV35,-0.1)</f>
        <v>-0.1</v>
      </c>
      <c r="BG35" s="47" t="s">
        <v>45</v>
      </c>
      <c r="BH35" s="52">
        <f>IF(AV35&gt;0,BC35/AV35,-0.1)</f>
        <v>-0.1</v>
      </c>
      <c r="BI35" s="51">
        <f>IF(AV35&gt;0,BF35-BH35,-0.1)</f>
        <v>-0.1</v>
      </c>
    </row>
    <row r="36" spans="1:61" s="40" customFormat="1" ht="12.75">
      <c r="A36" s="27" t="s">
        <v>79</v>
      </c>
      <c r="B36" s="28" t="s">
        <v>56</v>
      </c>
      <c r="C36" s="29">
        <f>R36+AG36+AV36</f>
        <v>0</v>
      </c>
      <c r="D36" s="30">
        <f>S36+AH36+AW36</f>
        <v>0</v>
      </c>
      <c r="E36" s="29" t="s">
        <v>43</v>
      </c>
      <c r="F36" s="31">
        <f>U36+AJ36+AY36</f>
        <v>0</v>
      </c>
      <c r="G36" s="32">
        <f>IF(C36&gt;0,D36/C36,-0.001)</f>
        <v>-0.001</v>
      </c>
      <c r="H36" s="33">
        <f>W36+AL36+BA36</f>
        <v>0</v>
      </c>
      <c r="I36" s="28" t="s">
        <v>45</v>
      </c>
      <c r="J36" s="34">
        <f>Y36+AN36+BC36</f>
        <v>0</v>
      </c>
      <c r="K36" s="35">
        <f>IF(C36&gt;0,H36-J36,-9999)</f>
        <v>-9999</v>
      </c>
      <c r="L36" s="36">
        <f>IF(C36&gt;0,H36/J36,-0.001)</f>
        <v>-0.001</v>
      </c>
      <c r="M36" s="37">
        <f>IF(C36&gt;0,H36/C36,-0.1)</f>
        <v>-0.1</v>
      </c>
      <c r="N36" s="28" t="s">
        <v>45</v>
      </c>
      <c r="O36" s="38">
        <f>IF(C36&gt;0,J36/C36,-0.1)</f>
        <v>-0.1</v>
      </c>
      <c r="P36" s="37">
        <f>IF(C36&gt;0,M36-O36,-0.1)</f>
        <v>-0.1</v>
      </c>
      <c r="Q36" s="39" t="s">
        <v>47</v>
      </c>
      <c r="R36" s="29">
        <f>S36+U36</f>
        <v>0</v>
      </c>
      <c r="S36" s="30">
        <v>0</v>
      </c>
      <c r="T36" s="29" t="s">
        <v>43</v>
      </c>
      <c r="U36" s="31">
        <v>0</v>
      </c>
      <c r="V36" s="32">
        <f>IF(R36&gt;0,S36/R36,-0.001)</f>
        <v>-0.001</v>
      </c>
      <c r="W36" s="33">
        <v>0</v>
      </c>
      <c r="X36" s="28" t="s">
        <v>45</v>
      </c>
      <c r="Y36" s="34">
        <v>0</v>
      </c>
      <c r="Z36" s="35">
        <f>IF(R36&gt;0,W36-Y36,-9999)</f>
        <v>-9999</v>
      </c>
      <c r="AA36" s="36">
        <f>IF(R36&gt;0,W36/Y36,-0.001)</f>
        <v>-0.001</v>
      </c>
      <c r="AB36" s="37">
        <f>IF(R36&gt;0,W36/R36,-0.1)</f>
        <v>-0.1</v>
      </c>
      <c r="AC36" s="28" t="s">
        <v>45</v>
      </c>
      <c r="AD36" s="38">
        <f>IF(R36&gt;0,Y36/R36,-0.1)</f>
        <v>-0.1</v>
      </c>
      <c r="AE36" s="37">
        <f>IF(R36&gt;0,AB36-AD36,-0.1)</f>
        <v>-0.1</v>
      </c>
      <c r="AF36" s="39" t="s">
        <v>47</v>
      </c>
      <c r="AG36" s="29">
        <f>AH36+AJ36</f>
        <v>0</v>
      </c>
      <c r="AH36" s="30">
        <v>0</v>
      </c>
      <c r="AI36" s="29" t="s">
        <v>43</v>
      </c>
      <c r="AJ36" s="31">
        <v>0</v>
      </c>
      <c r="AK36" s="32">
        <f>IF(AG36&gt;0,AH36/AG36,-0.001)</f>
        <v>-0.001</v>
      </c>
      <c r="AL36" s="33">
        <v>0</v>
      </c>
      <c r="AM36" s="28" t="s">
        <v>45</v>
      </c>
      <c r="AN36" s="34">
        <v>0</v>
      </c>
      <c r="AO36" s="35">
        <f>IF(AG36&gt;0,AL36-AN36,-9999)</f>
        <v>-9999</v>
      </c>
      <c r="AP36" s="36">
        <f>IF(AG36&gt;0,AL36/AN36,-0.001)</f>
        <v>-0.001</v>
      </c>
      <c r="AQ36" s="37">
        <f>IF(AG36&gt;0,AL36/AG36,-0.1)</f>
        <v>-0.1</v>
      </c>
      <c r="AR36" s="28" t="s">
        <v>45</v>
      </c>
      <c r="AS36" s="38">
        <f>IF(AG36&gt;0,AN36/AG36,-0.1)</f>
        <v>-0.1</v>
      </c>
      <c r="AT36" s="37">
        <f>IF(AG36&gt;0,AQ36-AS36,-0.1)</f>
        <v>-0.1</v>
      </c>
      <c r="AU36" s="39" t="s">
        <v>47</v>
      </c>
      <c r="AV36" s="29">
        <f>AW36+AY36</f>
        <v>0</v>
      </c>
      <c r="AW36" s="30" t="s">
        <v>50</v>
      </c>
      <c r="AX36" s="29" t="s">
        <v>43</v>
      </c>
      <c r="AY36" s="31" t="s">
        <v>50</v>
      </c>
      <c r="AZ36" s="32">
        <f>IF(AV36&gt;0,AW36/AV36,-0.001)</f>
        <v>-0.001</v>
      </c>
      <c r="BA36" s="33">
        <v>0</v>
      </c>
      <c r="BB36" s="28" t="s">
        <v>45</v>
      </c>
      <c r="BC36" s="34">
        <v>0</v>
      </c>
      <c r="BD36" s="35">
        <f>IF(AV36&gt;0,BA36-BC36,-9999)</f>
        <v>-9999</v>
      </c>
      <c r="BE36" s="36">
        <f>IF(AV36&gt;0,BA36/BC36,-0.001)</f>
        <v>-0.001</v>
      </c>
      <c r="BF36" s="37">
        <f>IF(AV36&gt;0,BA36/AV36,-0.1)</f>
        <v>-0.1</v>
      </c>
      <c r="BG36" s="28" t="s">
        <v>45</v>
      </c>
      <c r="BH36" s="38">
        <f>IF(AV36&gt;0,BC36/AV36,-0.1)</f>
        <v>-0.1</v>
      </c>
      <c r="BI36" s="37">
        <f>IF(AV36&gt;0,BF36-BH36,-0.1)</f>
        <v>-0.1</v>
      </c>
    </row>
    <row r="37" spans="1:61" s="40" customFormat="1" ht="12.75">
      <c r="A37" s="40" t="s">
        <v>80</v>
      </c>
      <c r="B37" s="41" t="s">
        <v>56</v>
      </c>
      <c r="C37" s="42">
        <f>R37+AG37+AV37</f>
        <v>0</v>
      </c>
      <c r="D37" s="43">
        <f>S37+AH37+AW37</f>
        <v>0</v>
      </c>
      <c r="E37" s="42" t="s">
        <v>43</v>
      </c>
      <c r="F37" s="44">
        <f>U37+AJ37+AY37</f>
        <v>0</v>
      </c>
      <c r="G37" s="45">
        <f>IF(C37&gt;0,D37/C37,-0.001)</f>
        <v>-0.001</v>
      </c>
      <c r="H37" s="46">
        <f>W37+AL37+BA37</f>
        <v>0</v>
      </c>
      <c r="I37" s="47" t="s">
        <v>45</v>
      </c>
      <c r="J37" s="48">
        <f>Y37+AN37+BC37</f>
        <v>0</v>
      </c>
      <c r="K37" s="49">
        <f>IF(C37&gt;0,H37-J37,-9999)</f>
        <v>-9999</v>
      </c>
      <c r="L37" s="50">
        <f>IF(C37&gt;0,H37/J37,-0.001)</f>
        <v>-0.001</v>
      </c>
      <c r="M37" s="51">
        <f>IF(C37&gt;0,H37/C37,-0.1)</f>
        <v>-0.1</v>
      </c>
      <c r="N37" s="47" t="s">
        <v>45</v>
      </c>
      <c r="O37" s="52">
        <f>IF(C37&gt;0,J37/C37,-0.1)</f>
        <v>-0.1</v>
      </c>
      <c r="P37" s="51">
        <f>IF(C37&gt;0,M37-O37,-0.1)</f>
        <v>-0.1</v>
      </c>
      <c r="Q37" s="39" t="s">
        <v>47</v>
      </c>
      <c r="R37" s="42">
        <f>S37+U37</f>
        <v>0</v>
      </c>
      <c r="S37" s="43">
        <v>0</v>
      </c>
      <c r="T37" s="42" t="s">
        <v>43</v>
      </c>
      <c r="U37" s="44">
        <v>0</v>
      </c>
      <c r="V37" s="45">
        <f>IF(R37&gt;0,S37/R37,-0.001)</f>
        <v>-0.001</v>
      </c>
      <c r="W37" s="46">
        <v>0</v>
      </c>
      <c r="X37" s="47" t="s">
        <v>45</v>
      </c>
      <c r="Y37" s="48">
        <v>0</v>
      </c>
      <c r="Z37" s="49">
        <f>IF(R37&gt;0,W37-Y37,-9999)</f>
        <v>-9999</v>
      </c>
      <c r="AA37" s="50">
        <f>IF(R37&gt;0,W37/Y37,-0.001)</f>
        <v>-0.001</v>
      </c>
      <c r="AB37" s="51">
        <f>IF(R37&gt;0,W37/R37,-0.1)</f>
        <v>-0.1</v>
      </c>
      <c r="AC37" s="47" t="s">
        <v>45</v>
      </c>
      <c r="AD37" s="52">
        <f>IF(R37&gt;0,Y37/R37,-0.1)</f>
        <v>-0.1</v>
      </c>
      <c r="AE37" s="51">
        <f>IF(R37&gt;0,AB37-AD37,-0.1)</f>
        <v>-0.1</v>
      </c>
      <c r="AF37" s="39" t="s">
        <v>47</v>
      </c>
      <c r="AG37" s="42">
        <f>AH37+AJ37</f>
        <v>0</v>
      </c>
      <c r="AH37" s="43">
        <v>0</v>
      </c>
      <c r="AI37" s="42" t="s">
        <v>43</v>
      </c>
      <c r="AJ37" s="44">
        <v>0</v>
      </c>
      <c r="AK37" s="45">
        <f>IF(AG37&gt;0,AH37/AG37,-0.001)</f>
        <v>-0.001</v>
      </c>
      <c r="AL37" s="46">
        <v>0</v>
      </c>
      <c r="AM37" s="47" t="s">
        <v>45</v>
      </c>
      <c r="AN37" s="48">
        <v>0</v>
      </c>
      <c r="AO37" s="49">
        <f>IF(AG37&gt;0,AL37-AN37,-9999)</f>
        <v>-9999</v>
      </c>
      <c r="AP37" s="50">
        <f>IF(AG37&gt;0,AL37/AN37,-0.001)</f>
        <v>-0.001</v>
      </c>
      <c r="AQ37" s="51">
        <f>IF(AG37&gt;0,AL37/AG37,-0.1)</f>
        <v>-0.1</v>
      </c>
      <c r="AR37" s="47" t="s">
        <v>45</v>
      </c>
      <c r="AS37" s="52">
        <f>IF(AG37&gt;0,AN37/AG37,-0.1)</f>
        <v>-0.1</v>
      </c>
      <c r="AT37" s="51">
        <f>IF(AG37&gt;0,AQ37-AS37,-0.1)</f>
        <v>-0.1</v>
      </c>
      <c r="AU37" s="39" t="s">
        <v>47</v>
      </c>
      <c r="AV37" s="42">
        <f>AW37+AY37</f>
        <v>0</v>
      </c>
      <c r="AW37" s="43" t="s">
        <v>50</v>
      </c>
      <c r="AX37" s="42" t="s">
        <v>43</v>
      </c>
      <c r="AY37" s="44" t="s">
        <v>50</v>
      </c>
      <c r="AZ37" s="45">
        <f>IF(AV37&gt;0,AW37/AV37,-0.001)</f>
        <v>-0.001</v>
      </c>
      <c r="BA37" s="46">
        <v>0</v>
      </c>
      <c r="BB37" s="47" t="s">
        <v>45</v>
      </c>
      <c r="BC37" s="48">
        <v>0</v>
      </c>
      <c r="BD37" s="49">
        <f>IF(AV37&gt;0,BA37-BC37,-9999)</f>
        <v>-9999</v>
      </c>
      <c r="BE37" s="50">
        <f>IF(AV37&gt;0,BA37/BC37,-0.001)</f>
        <v>-0.001</v>
      </c>
      <c r="BF37" s="51">
        <f>IF(AV37&gt;0,BA37/AV37,-0.1)</f>
        <v>-0.1</v>
      </c>
      <c r="BG37" s="47" t="s">
        <v>45</v>
      </c>
      <c r="BH37" s="52">
        <f>IF(AV37&gt;0,BC37/AV37,-0.1)</f>
        <v>-0.1</v>
      </c>
      <c r="BI37" s="51">
        <f>IF(AV37&gt;0,BF37-BH37,-0.1)</f>
        <v>-0.1</v>
      </c>
    </row>
    <row r="38" spans="1:61" s="40" customFormat="1" ht="12.75">
      <c r="A38" s="27" t="s">
        <v>81</v>
      </c>
      <c r="B38" s="28" t="s">
        <v>56</v>
      </c>
      <c r="C38" s="29">
        <f>R38+AG38+AV38</f>
        <v>0</v>
      </c>
      <c r="D38" s="30">
        <f>S38+AH38+AW38</f>
        <v>0</v>
      </c>
      <c r="E38" s="29" t="s">
        <v>43</v>
      </c>
      <c r="F38" s="31">
        <f>U38+AJ38+AY38</f>
        <v>0</v>
      </c>
      <c r="G38" s="32">
        <f>IF(C38&gt;0,D38/C38,-0.001)</f>
        <v>-0.001</v>
      </c>
      <c r="H38" s="33">
        <f>W38+AL38+BA38</f>
        <v>0</v>
      </c>
      <c r="I38" s="28" t="s">
        <v>45</v>
      </c>
      <c r="J38" s="34">
        <f>Y38+AN38+BC38</f>
        <v>0</v>
      </c>
      <c r="K38" s="35">
        <f>IF(C38&gt;0,H38-J38,-9999)</f>
        <v>-9999</v>
      </c>
      <c r="L38" s="36">
        <f>IF(C38&gt;0,H38/J38,-0.001)</f>
        <v>-0.001</v>
      </c>
      <c r="M38" s="37">
        <f>IF(C38&gt;0,H38/C38,-0.1)</f>
        <v>-0.1</v>
      </c>
      <c r="N38" s="28" t="s">
        <v>45</v>
      </c>
      <c r="O38" s="38">
        <f>IF(C38&gt;0,J38/C38,-0.1)</f>
        <v>-0.1</v>
      </c>
      <c r="P38" s="37">
        <f>IF(C38&gt;0,M38-O38,-0.1)</f>
        <v>-0.1</v>
      </c>
      <c r="Q38" s="39"/>
      <c r="R38" s="29">
        <f>S38+U38</f>
        <v>0</v>
      </c>
      <c r="S38" s="30">
        <v>0</v>
      </c>
      <c r="T38" s="29" t="s">
        <v>43</v>
      </c>
      <c r="U38" s="31">
        <v>0</v>
      </c>
      <c r="V38" s="32">
        <f>IF(R38&gt;0,S38/R38,-0.001)</f>
        <v>-0.001</v>
      </c>
      <c r="W38" s="33">
        <v>0</v>
      </c>
      <c r="X38" s="28" t="s">
        <v>45</v>
      </c>
      <c r="Y38" s="34">
        <v>0</v>
      </c>
      <c r="Z38" s="35">
        <f>IF(R38&gt;0,W38-Y38,-9999)</f>
        <v>-9999</v>
      </c>
      <c r="AA38" s="36">
        <f>IF(R38&gt;0,W38/Y38,-0.001)</f>
        <v>-0.001</v>
      </c>
      <c r="AB38" s="37">
        <f>IF(R38&gt;0,W38/R38,-0.1)</f>
        <v>-0.1</v>
      </c>
      <c r="AC38" s="28" t="s">
        <v>45</v>
      </c>
      <c r="AD38" s="38">
        <f>IF(R38&gt;0,Y38/R38,-0.1)</f>
        <v>-0.1</v>
      </c>
      <c r="AE38" s="37">
        <f>IF(R38&gt;0,AB38-AD38,-0.1)</f>
        <v>-0.1</v>
      </c>
      <c r="AF38" s="39"/>
      <c r="AG38" s="29">
        <f>AH38+AJ38</f>
        <v>0</v>
      </c>
      <c r="AH38" s="30">
        <v>0</v>
      </c>
      <c r="AI38" s="29" t="s">
        <v>43</v>
      </c>
      <c r="AJ38" s="31">
        <v>0</v>
      </c>
      <c r="AK38" s="32">
        <f>IF(AG38&gt;0,AH38/AG38,-0.001)</f>
        <v>-0.001</v>
      </c>
      <c r="AL38" s="33">
        <v>0</v>
      </c>
      <c r="AM38" s="28" t="s">
        <v>45</v>
      </c>
      <c r="AN38" s="34">
        <v>0</v>
      </c>
      <c r="AO38" s="35">
        <f>IF(AG38&gt;0,AL38-AN38,-9999)</f>
        <v>-9999</v>
      </c>
      <c r="AP38" s="36">
        <f>IF(AG38&gt;0,AL38/AN38,-0.001)</f>
        <v>-0.001</v>
      </c>
      <c r="AQ38" s="37">
        <f>IF(AG38&gt;0,AL38/(AG38-1),-0.1)</f>
        <v>-0.1</v>
      </c>
      <c r="AR38" s="28" t="s">
        <v>45</v>
      </c>
      <c r="AS38" s="38">
        <f>IF(AG38&gt;0,(AN38-20)/(AG38-1),-0.1)</f>
        <v>-0.1</v>
      </c>
      <c r="AT38" s="37">
        <f>IF(AG38&gt;0,AQ38-AS38,-0.1)</f>
        <v>-0.1</v>
      </c>
      <c r="AU38" s="39"/>
      <c r="AV38" s="29">
        <f>AW38+AY38</f>
        <v>0</v>
      </c>
      <c r="AW38" s="30">
        <v>0</v>
      </c>
      <c r="AX38" s="29" t="s">
        <v>43</v>
      </c>
      <c r="AY38" s="31">
        <v>0</v>
      </c>
      <c r="AZ38" s="32">
        <f>IF(AV38&gt;0,AW38/AV38,-0.001)</f>
        <v>-0.001</v>
      </c>
      <c r="BA38" s="33">
        <v>0</v>
      </c>
      <c r="BB38" s="28" t="s">
        <v>45</v>
      </c>
      <c r="BC38" s="34">
        <v>0</v>
      </c>
      <c r="BD38" s="35">
        <f>IF(AV38&gt;0,BA38-BC38,-9999)</f>
        <v>-9999</v>
      </c>
      <c r="BE38" s="36">
        <f>IF(AV38&gt;0,BA38/BC38,-0.001)</f>
        <v>-0.001</v>
      </c>
      <c r="BF38" s="37">
        <f>IF(AV38&gt;0,BA38/AV38,-0.1)</f>
        <v>-0.1</v>
      </c>
      <c r="BG38" s="28" t="s">
        <v>45</v>
      </c>
      <c r="BH38" s="38">
        <f>IF(AV38&gt;0,BC38/AV38,-0.1)</f>
        <v>-0.1</v>
      </c>
      <c r="BI38" s="37">
        <f>IF(AV38&gt;0,BF38-BH38,-0.1)</f>
        <v>-0.1</v>
      </c>
    </row>
    <row r="39" spans="1:61" s="40" customFormat="1" ht="12.75">
      <c r="A39" s="40" t="s">
        <v>82</v>
      </c>
      <c r="B39" s="41" t="s">
        <v>56</v>
      </c>
      <c r="C39" s="42">
        <f>R39+AG39+AV39</f>
        <v>0</v>
      </c>
      <c r="D39" s="43">
        <f>S39+AH39+AW39</f>
        <v>0</v>
      </c>
      <c r="E39" s="42" t="s">
        <v>43</v>
      </c>
      <c r="F39" s="44">
        <f>U39+AJ39+AY39</f>
        <v>0</v>
      </c>
      <c r="G39" s="45">
        <f>IF(C39&gt;0,D39/C39,-0.001)</f>
        <v>-0.001</v>
      </c>
      <c r="H39" s="46">
        <f>W39+AL39+BA39</f>
        <v>0</v>
      </c>
      <c r="I39" s="47" t="s">
        <v>45</v>
      </c>
      <c r="J39" s="48">
        <f>Y39+AN39+BC39</f>
        <v>0</v>
      </c>
      <c r="K39" s="49">
        <f>IF(C39&gt;0,H39-J39,-9999)</f>
        <v>-9999</v>
      </c>
      <c r="L39" s="50">
        <f>IF(C39&gt;0,H39/J39,-0.001)</f>
        <v>-0.001</v>
      </c>
      <c r="M39" s="51">
        <f>IF(C39&gt;0,H39/C39,-0.1)</f>
        <v>-0.1</v>
      </c>
      <c r="N39" s="47" t="s">
        <v>45</v>
      </c>
      <c r="O39" s="52">
        <f>IF(C39&gt;0,J39/C39,-0.1)</f>
        <v>-0.1</v>
      </c>
      <c r="P39" s="51">
        <f>IF(C39&gt;0,M39-O39,-0.1)</f>
        <v>-0.1</v>
      </c>
      <c r="Q39" s="39"/>
      <c r="R39" s="42">
        <f>S39+U39</f>
        <v>0</v>
      </c>
      <c r="S39" s="43">
        <v>0</v>
      </c>
      <c r="T39" s="42" t="s">
        <v>43</v>
      </c>
      <c r="U39" s="44">
        <v>0</v>
      </c>
      <c r="V39" s="45">
        <f>IF(R39&gt;0,S39/R39,-0.001)</f>
        <v>-0.001</v>
      </c>
      <c r="W39" s="46">
        <v>0</v>
      </c>
      <c r="X39" s="47" t="s">
        <v>45</v>
      </c>
      <c r="Y39" s="48">
        <v>0</v>
      </c>
      <c r="Z39" s="49">
        <f>IF(R39&gt;0,W39-Y39,-9999)</f>
        <v>-9999</v>
      </c>
      <c r="AA39" s="50">
        <f>IF(R39&gt;0,W39/Y39,-0.001)</f>
        <v>-0.001</v>
      </c>
      <c r="AB39" s="51">
        <f>IF(R39&gt;0,W39/R39,-0.1)</f>
        <v>-0.1</v>
      </c>
      <c r="AC39" s="47" t="s">
        <v>45</v>
      </c>
      <c r="AD39" s="52">
        <f>IF(R39&gt;0,Y39/R39,-0.1)</f>
        <v>-0.1</v>
      </c>
      <c r="AE39" s="51">
        <f>IF(R39&gt;0,AB39-AD39,-0.1)</f>
        <v>-0.1</v>
      </c>
      <c r="AF39" s="39"/>
      <c r="AG39" s="42">
        <f>AH39+AJ39</f>
        <v>0</v>
      </c>
      <c r="AH39" s="43">
        <v>0</v>
      </c>
      <c r="AI39" s="42" t="s">
        <v>43</v>
      </c>
      <c r="AJ39" s="44">
        <v>0</v>
      </c>
      <c r="AK39" s="45">
        <f>IF(AG39&gt;0,AH39/AG39,-0.001)</f>
        <v>-0.001</v>
      </c>
      <c r="AL39" s="46">
        <v>0</v>
      </c>
      <c r="AM39" s="47" t="s">
        <v>45</v>
      </c>
      <c r="AN39" s="48">
        <v>0</v>
      </c>
      <c r="AO39" s="49">
        <f>IF(AG39&gt;0,AL39-AN39,-9999)</f>
        <v>-9999</v>
      </c>
      <c r="AP39" s="50">
        <f>IF(AG39&gt;0,AL39/AN39,-0.001)</f>
        <v>-0.001</v>
      </c>
      <c r="AQ39" s="51">
        <f>IF(AG39&gt;0,AL39/(AG39-1),-0.1)</f>
        <v>-0.1</v>
      </c>
      <c r="AR39" s="47" t="s">
        <v>45</v>
      </c>
      <c r="AS39" s="52">
        <f>IF(AG39&gt;0,(AN39-20)/(AG39-1),-0.1)</f>
        <v>-0.1</v>
      </c>
      <c r="AT39" s="51">
        <f>IF(AG39&gt;0,AQ39-AS39,-0.1)</f>
        <v>-0.1</v>
      </c>
      <c r="AU39" s="39"/>
      <c r="AV39" s="42">
        <f>AW39+AY39</f>
        <v>0</v>
      </c>
      <c r="AW39" s="43">
        <v>0</v>
      </c>
      <c r="AX39" s="42" t="s">
        <v>43</v>
      </c>
      <c r="AY39" s="44">
        <v>0</v>
      </c>
      <c r="AZ39" s="45">
        <f>IF(AV39&gt;0,AW39/AV39,-0.001)</f>
        <v>-0.001</v>
      </c>
      <c r="BA39" s="46">
        <v>0</v>
      </c>
      <c r="BB39" s="47" t="s">
        <v>45</v>
      </c>
      <c r="BC39" s="48">
        <v>0</v>
      </c>
      <c r="BD39" s="49">
        <f>IF(AV39&gt;0,BA39-BC39,-9999)</f>
        <v>-9999</v>
      </c>
      <c r="BE39" s="50">
        <f>IF(AV39&gt;0,BA39/BC39,-0.001)</f>
        <v>-0.001</v>
      </c>
      <c r="BF39" s="51">
        <f>IF(AV39&gt;0,BA39/AV39,-0.1)</f>
        <v>-0.1</v>
      </c>
      <c r="BG39" s="47" t="s">
        <v>45</v>
      </c>
      <c r="BH39" s="52">
        <f>IF(AV39&gt;0,BC39/AV39,-0.1)</f>
        <v>-0.1</v>
      </c>
      <c r="BI39" s="51">
        <f>IF(AV39&gt;0,BF39-BH39,-0.1)</f>
        <v>-0.1</v>
      </c>
    </row>
    <row r="40" spans="1:61" s="65" customFormat="1" ht="12.75">
      <c r="A40" s="53"/>
      <c r="B40" s="54"/>
      <c r="C40" s="55"/>
      <c r="D40" s="56"/>
      <c r="E40" s="55"/>
      <c r="F40" s="57"/>
      <c r="G40" s="58"/>
      <c r="H40" s="59"/>
      <c r="I40" s="54"/>
      <c r="J40" s="60"/>
      <c r="K40" s="61"/>
      <c r="L40" s="62"/>
      <c r="M40" s="63"/>
      <c r="N40" s="54"/>
      <c r="O40" s="64"/>
      <c r="P40" s="63"/>
      <c r="Q40" s="39"/>
      <c r="R40" s="55"/>
      <c r="S40" s="56"/>
      <c r="T40" s="55"/>
      <c r="U40" s="57"/>
      <c r="V40" s="58"/>
      <c r="W40" s="59"/>
      <c r="X40" s="54"/>
      <c r="Y40" s="60"/>
      <c r="Z40" s="61"/>
      <c r="AA40" s="62"/>
      <c r="AB40" s="63"/>
      <c r="AC40" s="54"/>
      <c r="AD40" s="64"/>
      <c r="AE40" s="63"/>
      <c r="AF40" s="39"/>
      <c r="AG40" s="55"/>
      <c r="AH40" s="56"/>
      <c r="AI40" s="55"/>
      <c r="AJ40" s="57"/>
      <c r="AK40" s="58"/>
      <c r="AL40" s="59"/>
      <c r="AM40" s="54"/>
      <c r="AN40" s="60"/>
      <c r="AO40" s="61"/>
      <c r="AP40" s="62"/>
      <c r="AQ40" s="63"/>
      <c r="AR40" s="54"/>
      <c r="AS40" s="64"/>
      <c r="AT40" s="63"/>
      <c r="AU40" s="39"/>
      <c r="AV40" s="55"/>
      <c r="AW40" s="56"/>
      <c r="AX40" s="55"/>
      <c r="AY40" s="57"/>
      <c r="AZ40" s="58"/>
      <c r="BA40" s="59"/>
      <c r="BB40" s="54"/>
      <c r="BC40" s="60"/>
      <c r="BD40" s="61"/>
      <c r="BE40" s="62"/>
      <c r="BF40" s="63"/>
      <c r="BG40" s="54"/>
      <c r="BH40" s="64"/>
      <c r="BI40" s="63"/>
    </row>
    <row r="41" spans="1:61" ht="12.75">
      <c r="A41" s="66" t="s">
        <v>83</v>
      </c>
      <c r="B41" s="67" t="s">
        <v>49</v>
      </c>
      <c r="C41" s="29">
        <f>R41+AG41+AV41</f>
        <v>22</v>
      </c>
      <c r="D41" s="30">
        <f>S41+AH41+AW41</f>
        <v>16</v>
      </c>
      <c r="E41" s="29" t="s">
        <v>43</v>
      </c>
      <c r="F41" s="31">
        <f>U41+AJ41+AY41</f>
        <v>6</v>
      </c>
      <c r="G41" s="32">
        <f>IF(C41&gt;0,D41/C41,-0.001)</f>
        <v>0.7272727272727273</v>
      </c>
      <c r="H41" s="33">
        <f>W41+AL41+BA41</f>
        <v>1672</v>
      </c>
      <c r="I41" s="28" t="s">
        <v>45</v>
      </c>
      <c r="J41" s="34">
        <f>Y41+AN41+BC41</f>
        <v>1560</v>
      </c>
      <c r="K41" s="35">
        <f>IF(C41&gt;0,H41-J41,-9999)</f>
        <v>112</v>
      </c>
      <c r="L41" s="36">
        <f>IF(C41&gt;0,H41/J41,-0.001)</f>
        <v>1.0717948717948718</v>
      </c>
      <c r="M41" s="37">
        <f>IF(C41&gt;0,H41/C41,-0.1)</f>
        <v>76</v>
      </c>
      <c r="N41" s="28" t="s">
        <v>45</v>
      </c>
      <c r="O41" s="38">
        <f>IF(C41&gt;0,J41/C41,-0.1)</f>
        <v>70.9090909090909</v>
      </c>
      <c r="P41" s="37">
        <f>IF(C41&gt;0,M41-O41,-0.1)</f>
        <v>5.0909090909090935</v>
      </c>
      <c r="Q41" s="39" t="s">
        <v>47</v>
      </c>
      <c r="R41" s="68">
        <f>S41+U41</f>
        <v>11</v>
      </c>
      <c r="S41" s="69">
        <f>SUM(S8:S12)</f>
        <v>9</v>
      </c>
      <c r="T41" s="68" t="s">
        <v>43</v>
      </c>
      <c r="U41" s="70">
        <f>SUM(U8:U12)</f>
        <v>2</v>
      </c>
      <c r="V41" s="32">
        <f>IF(R41&gt;0,S41/R41,-0.001)</f>
        <v>0.8181818181818182</v>
      </c>
      <c r="W41" s="71">
        <f>SUM(W8:W12)</f>
        <v>862</v>
      </c>
      <c r="X41" s="67" t="s">
        <v>45</v>
      </c>
      <c r="Y41" s="72">
        <f>SUM(Y8:Y12)</f>
        <v>761</v>
      </c>
      <c r="Z41" s="35">
        <f>IF(R41&gt;0,W41-Y41,-9999)</f>
        <v>101</v>
      </c>
      <c r="AA41" s="36">
        <f>IF(R41&gt;0,W41/Y41,-0.001)</f>
        <v>1.1327201051248357</v>
      </c>
      <c r="AB41" s="37">
        <f>IF(R41&gt;0,W41/R41,-0.1)</f>
        <v>78.36363636363636</v>
      </c>
      <c r="AC41" s="28" t="s">
        <v>45</v>
      </c>
      <c r="AD41" s="38">
        <f>IF(R41&gt;0,Y41/R41,-0.1)</f>
        <v>69.18181818181819</v>
      </c>
      <c r="AE41" s="37">
        <f>IF(R41&gt;0,AB41-AD41,-0.1)</f>
        <v>9.181818181818173</v>
      </c>
      <c r="AF41" s="39" t="s">
        <v>47</v>
      </c>
      <c r="AG41" s="68">
        <f>AH41+AJ41</f>
        <v>11</v>
      </c>
      <c r="AH41" s="69">
        <f>SUM(AH8:AH12)</f>
        <v>7</v>
      </c>
      <c r="AI41" s="68" t="s">
        <v>43</v>
      </c>
      <c r="AJ41" s="70">
        <f>SUM(AJ8:AJ12)</f>
        <v>4</v>
      </c>
      <c r="AK41" s="32">
        <f>IF(AG41&gt;0,AH41/AG41,-0.001)</f>
        <v>0.6363636363636364</v>
      </c>
      <c r="AL41" s="71">
        <f>SUM(AL8:AL12)</f>
        <v>810</v>
      </c>
      <c r="AM41" s="67" t="s">
        <v>45</v>
      </c>
      <c r="AN41" s="72">
        <f>SUM(AN8:AN12)</f>
        <v>799</v>
      </c>
      <c r="AO41" s="35">
        <f>IF(AG41&gt;0,AL41-AN41,-9999)</f>
        <v>11</v>
      </c>
      <c r="AP41" s="36">
        <f>IF(AG41&gt;0,AL41/AN41,-0.001)</f>
        <v>1.0137672090112642</v>
      </c>
      <c r="AQ41" s="37">
        <f>IF(AG41&gt;0,AL41/AG41,-0.1)</f>
        <v>73.63636363636364</v>
      </c>
      <c r="AR41" s="28" t="s">
        <v>45</v>
      </c>
      <c r="AS41" s="38">
        <f>IF(AG41&gt;0,AN41/AG41,-0.1)</f>
        <v>72.63636363636364</v>
      </c>
      <c r="AT41" s="37">
        <f>IF(AG41&gt;0,AQ41-AS41,-0.1)</f>
        <v>1</v>
      </c>
      <c r="AU41" s="39" t="s">
        <v>47</v>
      </c>
      <c r="AV41" s="68">
        <f>AW41+AY41</f>
        <v>0</v>
      </c>
      <c r="AW41" s="69">
        <f>SUM(AW8:AW12)</f>
        <v>0</v>
      </c>
      <c r="AX41" s="68" t="s">
        <v>43</v>
      </c>
      <c r="AY41" s="70">
        <f>SUM(AY8:AY12)</f>
        <v>0</v>
      </c>
      <c r="AZ41" s="32">
        <f>IF(AV41&gt;0,AW41/AV41,-0.001)</f>
        <v>-0.001</v>
      </c>
      <c r="BA41" s="71">
        <f>SUM(BA8:BA12)</f>
        <v>0</v>
      </c>
      <c r="BB41" s="67" t="s">
        <v>45</v>
      </c>
      <c r="BC41" s="72">
        <f>SUM(BC8:BC12)</f>
        <v>0</v>
      </c>
      <c r="BD41" s="35">
        <f>IF(AV41&gt;0,BA41-BC41,-9999)</f>
        <v>-9999</v>
      </c>
      <c r="BE41" s="36">
        <f>IF(AV41&gt;0,BA41/BC41,-0.001)</f>
        <v>-0.001</v>
      </c>
      <c r="BF41" s="37">
        <f>IF(AV41&gt;0,BA41/AV41,-0.1)</f>
        <v>-0.1</v>
      </c>
      <c r="BG41" s="28" t="s">
        <v>45</v>
      </c>
      <c r="BH41" s="38">
        <f>IF(AV41&gt;0,BC41/AV41,-0.1)</f>
        <v>-0.1</v>
      </c>
      <c r="BI41" s="37">
        <f>IF(AV41&gt;0,BF41-BH41,-0.1)</f>
        <v>-0.1</v>
      </c>
    </row>
    <row r="42" spans="1:61" s="40" customFormat="1" ht="12.75">
      <c r="A42" s="40" t="s">
        <v>83</v>
      </c>
      <c r="B42" s="41" t="s">
        <v>56</v>
      </c>
      <c r="C42" s="42">
        <f>R42+AG42+AV42</f>
        <v>0</v>
      </c>
      <c r="D42" s="43">
        <f>S42+AH42+AW42</f>
        <v>0</v>
      </c>
      <c r="E42" s="42" t="s">
        <v>43</v>
      </c>
      <c r="F42" s="44">
        <f>U42+AJ42+AY42</f>
        <v>0</v>
      </c>
      <c r="G42" s="45">
        <f>IF(C42&gt;0,D42/C42,-0.001)</f>
        <v>-0.001</v>
      </c>
      <c r="H42" s="46">
        <f>W42+AL42+BA42</f>
        <v>0</v>
      </c>
      <c r="I42" s="47" t="s">
        <v>45</v>
      </c>
      <c r="J42" s="48">
        <f>Y42+AN42+BC42</f>
        <v>0</v>
      </c>
      <c r="K42" s="49">
        <f>IF(C42&gt;0,H42-J42,-9999)</f>
        <v>-9999</v>
      </c>
      <c r="L42" s="50">
        <f>IF(C42&gt;0,H42/J42,-0.001)</f>
        <v>-0.001</v>
      </c>
      <c r="M42" s="51">
        <f>IF(C42&gt;0,H42/C42,-0.1)</f>
        <v>-0.1</v>
      </c>
      <c r="N42" s="47" t="s">
        <v>45</v>
      </c>
      <c r="O42" s="52">
        <f>IF(C42&gt;0,J42/C42,-0.1)</f>
        <v>-0.1</v>
      </c>
      <c r="P42" s="51">
        <f>IF(C42&gt;0,M42-O42,-0.1)</f>
        <v>-0.1</v>
      </c>
      <c r="Q42" s="39" t="s">
        <v>47</v>
      </c>
      <c r="R42" s="42">
        <f>S42+U42</f>
        <v>0</v>
      </c>
      <c r="S42" s="43">
        <f>SUM(S13:S39)</f>
        <v>0</v>
      </c>
      <c r="T42" s="42" t="s">
        <v>43</v>
      </c>
      <c r="U42" s="44">
        <f>SUM(U13:U39)</f>
        <v>0</v>
      </c>
      <c r="V42" s="45">
        <f>IF(R42&gt;0,S42/R42,-0.001)</f>
        <v>-0.001</v>
      </c>
      <c r="W42" s="46">
        <f>SUM(W13:W39)</f>
        <v>0</v>
      </c>
      <c r="X42" s="47" t="s">
        <v>45</v>
      </c>
      <c r="Y42" s="48">
        <f>SUM(Y13:Y39)</f>
        <v>0</v>
      </c>
      <c r="Z42" s="49">
        <f>IF(R42&gt;0,W42-Y42,-9999)</f>
        <v>-9999</v>
      </c>
      <c r="AA42" s="50">
        <f>IF(R42&gt;0,W42/Y42,-0.001)</f>
        <v>-0.001</v>
      </c>
      <c r="AB42" s="51">
        <f>IF(R42&gt;0,W42/R42,-0.1)</f>
        <v>-0.1</v>
      </c>
      <c r="AC42" s="47" t="s">
        <v>45</v>
      </c>
      <c r="AD42" s="52">
        <f>IF(R42&gt;0,Y42/R42,-0.1)</f>
        <v>-0.1</v>
      </c>
      <c r="AE42" s="51">
        <f>IF(R42&gt;0,AB42-AD42,-0.1)</f>
        <v>-0.1</v>
      </c>
      <c r="AF42" s="39" t="s">
        <v>47</v>
      </c>
      <c r="AG42" s="42">
        <f>AH42+AJ42</f>
        <v>0</v>
      </c>
      <c r="AH42" s="43">
        <f>SUM(AH13:AH39)</f>
        <v>0</v>
      </c>
      <c r="AI42" s="42" t="s">
        <v>43</v>
      </c>
      <c r="AJ42" s="44">
        <f>SUM(AJ13:AJ39)</f>
        <v>0</v>
      </c>
      <c r="AK42" s="45">
        <f>IF(AG42&gt;0,AH42/AG42,-0.001)</f>
        <v>-0.001</v>
      </c>
      <c r="AL42" s="46">
        <f>SUM(AL13:AL39)</f>
        <v>0</v>
      </c>
      <c r="AM42" s="47" t="s">
        <v>45</v>
      </c>
      <c r="AN42" s="48">
        <f>SUM(AN13:AN39)</f>
        <v>0</v>
      </c>
      <c r="AO42" s="49">
        <f>IF(AG42&gt;0,AL42-AN42,-9999)</f>
        <v>-9999</v>
      </c>
      <c r="AP42" s="50">
        <f>IF(AG42&gt;0,AL42/AN42,-0.001)</f>
        <v>-0.001</v>
      </c>
      <c r="AQ42" s="51">
        <f>IF(AG42&gt;0,AL42/AG42,-0.1)</f>
        <v>-0.1</v>
      </c>
      <c r="AR42" s="47" t="s">
        <v>45</v>
      </c>
      <c r="AS42" s="52">
        <f>IF(AG42&gt;0,AN42/AG42,-0.1)</f>
        <v>-0.1</v>
      </c>
      <c r="AT42" s="51">
        <f>IF(AG42&gt;0,AQ42-AS42,-0.1)</f>
        <v>-0.1</v>
      </c>
      <c r="AU42" s="39" t="s">
        <v>47</v>
      </c>
      <c r="AV42" s="42">
        <f>AW42+AY42</f>
        <v>0</v>
      </c>
      <c r="AW42" s="43">
        <f>SUM(AW13:AW39)</f>
        <v>0</v>
      </c>
      <c r="AX42" s="42" t="s">
        <v>43</v>
      </c>
      <c r="AY42" s="44">
        <f>SUM(AY13:AY39)</f>
        <v>0</v>
      </c>
      <c r="AZ42" s="45">
        <f>IF(AV42&gt;0,AW42/AV42,-0.001)</f>
        <v>-0.001</v>
      </c>
      <c r="BA42" s="46">
        <f>SUM(BA13:BA39)</f>
        <v>0</v>
      </c>
      <c r="BB42" s="47" t="s">
        <v>45</v>
      </c>
      <c r="BC42" s="48">
        <f>SUM(BC13:BC39)</f>
        <v>0</v>
      </c>
      <c r="BD42" s="49">
        <f>IF(AV42&gt;0,BA42-BC42,-9999)</f>
        <v>-9999</v>
      </c>
      <c r="BE42" s="50">
        <f>IF(AV42&gt;0,BA42/BC42,-0.001)</f>
        <v>-0.001</v>
      </c>
      <c r="BF42" s="51">
        <f>IF(AV42&gt;0,BA42/AV42,-0.1)</f>
        <v>-0.1</v>
      </c>
      <c r="BG42" s="47" t="s">
        <v>45</v>
      </c>
      <c r="BH42" s="52">
        <f>IF(AV42&gt;0,BC42/AV42,-0.1)</f>
        <v>-0.1</v>
      </c>
      <c r="BI42" s="51">
        <f>IF(AV42&gt;0,BF42-BH42,-0.1)</f>
        <v>-0.1</v>
      </c>
    </row>
    <row r="43" spans="1:61" ht="12.75">
      <c r="A43" s="73" t="s">
        <v>83</v>
      </c>
      <c r="B43" s="74" t="s">
        <v>84</v>
      </c>
      <c r="C43" s="75">
        <f>C41+C42</f>
        <v>22</v>
      </c>
      <c r="D43" s="76">
        <f>D41+D42</f>
        <v>16</v>
      </c>
      <c r="E43" s="75" t="s">
        <v>43</v>
      </c>
      <c r="F43" s="77">
        <f>F41+F42</f>
        <v>6</v>
      </c>
      <c r="G43" s="78">
        <f>IF(C43&gt;0,D43/C43,-0.001)</f>
        <v>0.7272727272727273</v>
      </c>
      <c r="H43" s="79">
        <f>H41+H42</f>
        <v>1672</v>
      </c>
      <c r="I43" s="74" t="s">
        <v>45</v>
      </c>
      <c r="J43" s="80">
        <f>J41+J42</f>
        <v>1560</v>
      </c>
      <c r="K43" s="81">
        <f>IF(C43&gt;0,H43-J43,-9999)</f>
        <v>112</v>
      </c>
      <c r="L43" s="82">
        <f>IF(C43&gt;0,H43/J43,-0.001)</f>
        <v>1.0717948717948718</v>
      </c>
      <c r="M43" s="83">
        <f>IF(C43&gt;0,H43/C43,-0.1)</f>
        <v>76</v>
      </c>
      <c r="N43" s="84" t="s">
        <v>45</v>
      </c>
      <c r="O43" s="85">
        <f>IF(C43&gt;0,J43/C43,-0.1)</f>
        <v>70.9090909090909</v>
      </c>
      <c r="P43" s="83">
        <f>IF(C43&gt;0,M43-O43,-0.1)</f>
        <v>5.0909090909090935</v>
      </c>
      <c r="Q43" s="39" t="s">
        <v>47</v>
      </c>
      <c r="R43" s="75">
        <f>R41+R42</f>
        <v>11</v>
      </c>
      <c r="S43" s="76">
        <f>S41+S42</f>
        <v>9</v>
      </c>
      <c r="T43" s="75" t="s">
        <v>43</v>
      </c>
      <c r="U43" s="77">
        <f>U41+U42</f>
        <v>2</v>
      </c>
      <c r="V43" s="78">
        <f>IF(R43&gt;0,S43/R43,-0.001)</f>
        <v>0.8181818181818182</v>
      </c>
      <c r="W43" s="79">
        <f>W41+W42</f>
        <v>862</v>
      </c>
      <c r="X43" s="74" t="s">
        <v>45</v>
      </c>
      <c r="Y43" s="80">
        <f>Y41+Y42</f>
        <v>761</v>
      </c>
      <c r="Z43" s="81">
        <f>IF(R43&gt;0,W43-Y43,-9999)</f>
        <v>101</v>
      </c>
      <c r="AA43" s="82">
        <f>IF(R43&gt;0,W43/Y43,-0.001)</f>
        <v>1.1327201051248357</v>
      </c>
      <c r="AB43" s="83">
        <f>IF(R43&gt;0,W43/R43,-0.1)</f>
        <v>78.36363636363636</v>
      </c>
      <c r="AC43" s="84" t="s">
        <v>45</v>
      </c>
      <c r="AD43" s="85">
        <f>IF(R43&gt;0,Y43/R43,-0.1)</f>
        <v>69.18181818181819</v>
      </c>
      <c r="AE43" s="83">
        <f>IF(R43&gt;0,AB43-AD43,-0.1)</f>
        <v>9.181818181818173</v>
      </c>
      <c r="AF43" s="39" t="s">
        <v>47</v>
      </c>
      <c r="AG43" s="75">
        <f>AG41+AG42</f>
        <v>11</v>
      </c>
      <c r="AH43" s="76">
        <f>AH41+AH42</f>
        <v>7</v>
      </c>
      <c r="AI43" s="75" t="s">
        <v>43</v>
      </c>
      <c r="AJ43" s="77">
        <f>AJ41+AJ42</f>
        <v>4</v>
      </c>
      <c r="AK43" s="78">
        <f>IF(AG43&gt;0,AH43/AG43,-0.001)</f>
        <v>0.6363636363636364</v>
      </c>
      <c r="AL43" s="79">
        <f>AL41+AL42</f>
        <v>810</v>
      </c>
      <c r="AM43" s="74" t="s">
        <v>45</v>
      </c>
      <c r="AN43" s="80">
        <f>AN41+AN42</f>
        <v>799</v>
      </c>
      <c r="AO43" s="81">
        <f>IF(AG43&gt;0,AL43-AN43,-9999)</f>
        <v>11</v>
      </c>
      <c r="AP43" s="82">
        <f>IF(AG43&gt;0,AL43/AN43,-0.001)</f>
        <v>1.0137672090112642</v>
      </c>
      <c r="AQ43" s="83">
        <f>IF(AG43&gt;0,AL43/AG43,-0.1)</f>
        <v>73.63636363636364</v>
      </c>
      <c r="AR43" s="84" t="s">
        <v>45</v>
      </c>
      <c r="AS43" s="85">
        <f>IF(AG43&gt;0,AN43/AG43,-0.1)</f>
        <v>72.63636363636364</v>
      </c>
      <c r="AT43" s="83">
        <f>IF(AG43&gt;0,AQ43-AS43,-0.1)</f>
        <v>1</v>
      </c>
      <c r="AU43" s="39" t="s">
        <v>47</v>
      </c>
      <c r="AV43" s="75">
        <f>AV41+AV42</f>
        <v>0</v>
      </c>
      <c r="AW43" s="76">
        <f>AW41+AW42</f>
        <v>0</v>
      </c>
      <c r="AX43" s="75" t="s">
        <v>43</v>
      </c>
      <c r="AY43" s="77">
        <f>AY41+AY42</f>
        <v>0</v>
      </c>
      <c r="AZ43" s="78">
        <f>IF(AV43&gt;0,AW43/AV43,-0.001)</f>
        <v>-0.001</v>
      </c>
      <c r="BA43" s="79">
        <f>BA41+BA42</f>
        <v>0</v>
      </c>
      <c r="BB43" s="74" t="s">
        <v>45</v>
      </c>
      <c r="BC43" s="80">
        <f>BC41+BC42</f>
        <v>0</v>
      </c>
      <c r="BD43" s="81">
        <f>IF(AV43&gt;0,BA43-BC43,-9999)</f>
        <v>-9999</v>
      </c>
      <c r="BE43" s="82">
        <f>IF(AV43&gt;0,BA43/BC43,-0.001)</f>
        <v>-0.001</v>
      </c>
      <c r="BF43" s="83">
        <f>IF(AV43&gt;0,BA43/AV43,-0.1)</f>
        <v>-0.1</v>
      </c>
      <c r="BG43" s="84" t="s">
        <v>45</v>
      </c>
      <c r="BH43" s="85">
        <f>IF(AV43&gt;0,BC43/AV43,-0.1)</f>
        <v>-0.1</v>
      </c>
      <c r="BI43" s="83">
        <f>IF(AV43&gt;0,BF43-BH43,-0.1)</f>
        <v>-0.1</v>
      </c>
    </row>
    <row r="44" spans="7:52" ht="12.75">
      <c r="G44" s="86"/>
      <c r="V44" s="86"/>
      <c r="AK44" s="86"/>
      <c r="AZ44" s="86"/>
    </row>
  </sheetData>
  <sheetProtection selectLockedCells="1" selectUnlockedCells="1"/>
  <mergeCells count="4">
    <mergeCell ref="C5:P5"/>
    <mergeCell ref="R5:AE5"/>
    <mergeCell ref="AG5:AT5"/>
    <mergeCell ref="AV5:BI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pane xSplit="17" ySplit="7" topLeftCell="R31" activePane="bottomRight" state="frozen"/>
      <selection pane="topLeft" activeCell="A1" sqref="A1"/>
      <selection pane="topRight" activeCell="R1" sqref="R1"/>
      <selection pane="bottomLeft" activeCell="A31" sqref="A31"/>
      <selection pane="bottomRight" activeCell="A44" sqref="A44"/>
    </sheetView>
  </sheetViews>
  <sheetFormatPr defaultColWidth="12.57421875" defaultRowHeight="12.75"/>
  <cols>
    <col min="1" max="1" width="7.7109375" style="5" customWidth="1"/>
    <col min="2" max="3" width="5.140625" style="6" customWidth="1"/>
    <col min="4" max="4" width="5.140625" style="7" customWidth="1"/>
    <col min="5" max="5" width="1.57421875" style="6" customWidth="1"/>
    <col min="6" max="6" width="5.140625" style="4" customWidth="1"/>
    <col min="7" max="8" width="7.7109375" style="7" customWidth="1"/>
    <col min="9" max="9" width="1.57421875" style="6" customWidth="1"/>
    <col min="10" max="10" width="6.140625" style="4" customWidth="1"/>
    <col min="11" max="11" width="5.57421875" style="7" customWidth="1"/>
    <col min="12" max="13" width="7.7109375" style="7" customWidth="1"/>
    <col min="14" max="14" width="1.57421875" style="6" customWidth="1"/>
    <col min="15" max="16" width="5.57421875" style="4" customWidth="1"/>
    <col min="17" max="17" width="2.57421875" style="6" customWidth="1"/>
    <col min="18" max="18" width="5.140625" style="6" customWidth="1"/>
    <col min="19" max="19" width="5.140625" style="7" customWidth="1"/>
    <col min="20" max="20" width="1.57421875" style="6" customWidth="1"/>
    <col min="21" max="21" width="5.140625" style="4" customWidth="1"/>
    <col min="22" max="23" width="7.7109375" style="7" customWidth="1"/>
    <col min="24" max="24" width="1.57421875" style="6" customWidth="1"/>
    <col min="25" max="25" width="6.140625" style="4" customWidth="1"/>
    <col min="26" max="26" width="5.57421875" style="7" customWidth="1"/>
    <col min="27" max="28" width="7.7109375" style="7" customWidth="1"/>
    <col min="29" max="29" width="1.57421875" style="6" customWidth="1"/>
    <col min="30" max="31" width="5.57421875" style="4" customWidth="1"/>
    <col min="32" max="32" width="2.57421875" style="6" customWidth="1"/>
    <col min="33" max="33" width="5.140625" style="6" customWidth="1"/>
    <col min="34" max="34" width="5.140625" style="7" customWidth="1"/>
    <col min="35" max="35" width="1.57421875" style="6" customWidth="1"/>
    <col min="36" max="36" width="5.140625" style="4" customWidth="1"/>
    <col min="37" max="38" width="7.7109375" style="7" customWidth="1"/>
    <col min="39" max="39" width="1.57421875" style="6" customWidth="1"/>
    <col min="40" max="40" width="6.140625" style="4" customWidth="1"/>
    <col min="41" max="41" width="5.57421875" style="7" customWidth="1"/>
    <col min="42" max="43" width="7.7109375" style="7" customWidth="1"/>
    <col min="44" max="44" width="1.57421875" style="6" customWidth="1"/>
    <col min="45" max="46" width="5.57421875" style="4" customWidth="1"/>
    <col min="47" max="47" width="2.57421875" style="6" customWidth="1"/>
    <col min="48" max="48" width="5.140625" style="6" customWidth="1"/>
    <col min="49" max="49" width="5.140625" style="7" customWidth="1"/>
    <col min="50" max="50" width="1.57421875" style="6" customWidth="1"/>
    <col min="51" max="51" width="5.140625" style="4" customWidth="1"/>
    <col min="52" max="53" width="7.7109375" style="7" customWidth="1"/>
    <col min="54" max="54" width="1.57421875" style="6" customWidth="1"/>
    <col min="55" max="55" width="6.140625" style="4" customWidth="1"/>
    <col min="56" max="56" width="5.57421875" style="7" customWidth="1"/>
    <col min="57" max="58" width="7.7109375" style="7" customWidth="1"/>
    <col min="59" max="59" width="1.57421875" style="6" customWidth="1"/>
    <col min="60" max="61" width="5.57421875" style="4" customWidth="1"/>
    <col min="62" max="16384" width="11.57421875" style="5" customWidth="1"/>
  </cols>
  <sheetData>
    <row r="1" spans="1:256" ht="12.75">
      <c r="A1" s="8" t="s">
        <v>36</v>
      </c>
      <c r="B1" s="9"/>
      <c r="C1" s="9"/>
      <c r="D1" s="10"/>
      <c r="E1" s="9"/>
      <c r="F1" s="11"/>
      <c r="G1" s="10"/>
      <c r="H1" s="10"/>
      <c r="I1" s="9"/>
      <c r="K1" s="10"/>
      <c r="L1" s="10"/>
      <c r="M1" s="10"/>
      <c r="N1" s="9"/>
      <c r="Q1" s="9"/>
      <c r="R1" s="9"/>
      <c r="S1" s="10"/>
      <c r="T1" s="9"/>
      <c r="U1" s="11"/>
      <c r="V1" s="10"/>
      <c r="W1" s="10"/>
      <c r="X1" s="9"/>
      <c r="Z1" s="10"/>
      <c r="AA1" s="10"/>
      <c r="AB1" s="10"/>
      <c r="AC1" s="9"/>
      <c r="AF1" s="9"/>
      <c r="AG1" s="9"/>
      <c r="AH1" s="10"/>
      <c r="AI1" s="9"/>
      <c r="AJ1" s="11"/>
      <c r="AK1" s="10"/>
      <c r="AL1" s="10"/>
      <c r="AM1" s="9"/>
      <c r="AO1" s="10"/>
      <c r="AP1" s="10"/>
      <c r="AQ1" s="10"/>
      <c r="AR1" s="9"/>
      <c r="AU1" s="9"/>
      <c r="AV1" s="9"/>
      <c r="AW1" s="10"/>
      <c r="AX1" s="9"/>
      <c r="AY1" s="11"/>
      <c r="AZ1" s="10"/>
      <c r="BA1" s="10"/>
      <c r="BB1" s="9"/>
      <c r="BD1" s="10"/>
      <c r="BE1" s="10"/>
      <c r="BF1" s="10"/>
      <c r="BG1" s="9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 s="9"/>
      <c r="C2" s="9"/>
      <c r="D2" s="10"/>
      <c r="E2" s="9"/>
      <c r="F2" s="11"/>
      <c r="G2" s="10"/>
      <c r="H2" s="10"/>
      <c r="I2" s="9"/>
      <c r="K2" s="10"/>
      <c r="L2" s="10"/>
      <c r="M2" s="10"/>
      <c r="N2" s="9"/>
      <c r="Q2" s="9"/>
      <c r="R2" s="9"/>
      <c r="S2" s="10"/>
      <c r="T2" s="9"/>
      <c r="U2" s="11"/>
      <c r="V2" s="10"/>
      <c r="W2" s="10"/>
      <c r="X2" s="9"/>
      <c r="Z2" s="10"/>
      <c r="AA2" s="10"/>
      <c r="AB2" s="10"/>
      <c r="AC2" s="9"/>
      <c r="AF2" s="9"/>
      <c r="AG2" s="9"/>
      <c r="AH2" s="10"/>
      <c r="AI2" s="9"/>
      <c r="AJ2" s="11"/>
      <c r="AK2" s="10"/>
      <c r="AL2" s="10"/>
      <c r="AM2" s="9"/>
      <c r="AO2" s="10"/>
      <c r="AP2" s="10"/>
      <c r="AQ2" s="10"/>
      <c r="AR2" s="9"/>
      <c r="AU2" s="9"/>
      <c r="AV2" s="9"/>
      <c r="AW2" s="10"/>
      <c r="AX2" s="9"/>
      <c r="AY2" s="11"/>
      <c r="AZ2" s="10"/>
      <c r="BA2" s="10"/>
      <c r="BB2" s="9"/>
      <c r="BD2" s="10"/>
      <c r="BE2" s="10"/>
      <c r="BF2" s="10"/>
      <c r="BG2" s="9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 t="s">
        <v>91</v>
      </c>
      <c r="B3" s="9"/>
      <c r="C3" s="9"/>
      <c r="D3" s="10"/>
      <c r="E3" s="9"/>
      <c r="F3" s="11"/>
      <c r="G3" s="10"/>
      <c r="H3" s="10"/>
      <c r="I3" s="9"/>
      <c r="K3" s="10"/>
      <c r="L3" s="10"/>
      <c r="M3" s="10"/>
      <c r="N3" s="9"/>
      <c r="Q3" s="13"/>
      <c r="R3" s="9"/>
      <c r="S3" s="10"/>
      <c r="T3" s="9"/>
      <c r="U3" s="11"/>
      <c r="V3" s="10"/>
      <c r="W3" s="10"/>
      <c r="X3" s="9"/>
      <c r="Z3" s="10"/>
      <c r="AA3" s="10"/>
      <c r="AB3" s="10"/>
      <c r="AC3" s="9"/>
      <c r="AF3" s="13"/>
      <c r="AG3" s="9"/>
      <c r="AH3" s="10"/>
      <c r="AI3" s="9"/>
      <c r="AJ3" s="11"/>
      <c r="AK3" s="10"/>
      <c r="AL3" s="10"/>
      <c r="AM3" s="9"/>
      <c r="AO3" s="10"/>
      <c r="AP3" s="10"/>
      <c r="AQ3" s="10"/>
      <c r="AR3" s="9"/>
      <c r="AU3" s="13"/>
      <c r="AV3" s="9"/>
      <c r="AW3" s="10"/>
      <c r="AX3" s="9"/>
      <c r="AY3" s="11"/>
      <c r="AZ3" s="10"/>
      <c r="BA3" s="10"/>
      <c r="BB3" s="9"/>
      <c r="BD3" s="10"/>
      <c r="BE3" s="10"/>
      <c r="BF3" s="10"/>
      <c r="BG3" s="9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/>
      <c r="B4" s="9"/>
      <c r="C4" s="9"/>
      <c r="D4" s="10"/>
      <c r="E4" s="9"/>
      <c r="F4" s="11"/>
      <c r="G4" s="10"/>
      <c r="H4" s="10"/>
      <c r="I4" s="9"/>
      <c r="K4" s="10"/>
      <c r="L4" s="10"/>
      <c r="M4" s="10"/>
      <c r="N4" s="9"/>
      <c r="Q4" s="9"/>
      <c r="R4" s="9"/>
      <c r="S4" s="10"/>
      <c r="T4" s="9"/>
      <c r="U4" s="11"/>
      <c r="V4" s="10"/>
      <c r="W4" s="10"/>
      <c r="X4" s="9"/>
      <c r="Z4" s="10"/>
      <c r="AA4" s="10"/>
      <c r="AB4" s="10"/>
      <c r="AC4" s="9"/>
      <c r="AF4" s="9"/>
      <c r="AG4" s="9"/>
      <c r="AH4" s="10"/>
      <c r="AI4" s="9"/>
      <c r="AJ4" s="11"/>
      <c r="AK4" s="10"/>
      <c r="AL4" s="10"/>
      <c r="AM4" s="9"/>
      <c r="AO4" s="10"/>
      <c r="AP4" s="10"/>
      <c r="AQ4" s="10"/>
      <c r="AR4" s="9"/>
      <c r="AU4" s="9"/>
      <c r="AV4" s="9"/>
      <c r="AW4" s="10"/>
      <c r="AX4" s="9"/>
      <c r="AY4" s="11"/>
      <c r="AZ4" s="10"/>
      <c r="BA4" s="10"/>
      <c r="BB4" s="9"/>
      <c r="BD4" s="10"/>
      <c r="BE4" s="10"/>
      <c r="BF4" s="10"/>
      <c r="BG4" s="9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/>
      <c r="B5" s="9"/>
      <c r="C5" s="14" t="s">
        <v>38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4" t="s">
        <v>39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4" t="s">
        <v>40</v>
      </c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  <c r="AV5" s="14" t="s">
        <v>17</v>
      </c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9"/>
      <c r="C6" s="16"/>
      <c r="D6" s="17"/>
      <c r="E6" s="16"/>
      <c r="F6" s="18"/>
      <c r="G6" s="16"/>
      <c r="H6" s="16"/>
      <c r="I6" s="16"/>
      <c r="J6" s="18"/>
      <c r="K6" s="16"/>
      <c r="L6" s="16"/>
      <c r="M6" s="16"/>
      <c r="N6" s="16"/>
      <c r="O6" s="16"/>
      <c r="P6" s="16"/>
      <c r="Q6" s="15"/>
      <c r="R6" s="16"/>
      <c r="S6" s="17"/>
      <c r="T6" s="16"/>
      <c r="U6" s="18"/>
      <c r="V6" s="16"/>
      <c r="W6" s="16"/>
      <c r="X6" s="16"/>
      <c r="Y6" s="18"/>
      <c r="Z6" s="16"/>
      <c r="AA6" s="16"/>
      <c r="AB6" s="16"/>
      <c r="AC6" s="16"/>
      <c r="AD6" s="16"/>
      <c r="AE6" s="16"/>
      <c r="AF6" s="15"/>
      <c r="AG6" s="16"/>
      <c r="AH6" s="17"/>
      <c r="AI6" s="16"/>
      <c r="AJ6" s="18"/>
      <c r="AK6" s="16"/>
      <c r="AL6" s="16"/>
      <c r="AM6" s="16"/>
      <c r="AN6" s="18"/>
      <c r="AO6" s="16"/>
      <c r="AP6" s="16"/>
      <c r="AQ6" s="16"/>
      <c r="AR6" s="16"/>
      <c r="AS6" s="16"/>
      <c r="AT6" s="16"/>
      <c r="AU6" s="15"/>
      <c r="AV6" s="16"/>
      <c r="AW6" s="17"/>
      <c r="AX6" s="16"/>
      <c r="AY6" s="18"/>
      <c r="AZ6" s="16"/>
      <c r="BA6" s="16"/>
      <c r="BB6" s="16"/>
      <c r="BC6" s="18"/>
      <c r="BD6" s="16"/>
      <c r="BE6" s="16"/>
      <c r="BF6" s="16"/>
      <c r="BG6" s="16"/>
      <c r="BH6" s="16"/>
      <c r="BI6" s="1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1" s="26" customFormat="1" ht="12.75">
      <c r="A7" s="19" t="s">
        <v>41</v>
      </c>
      <c r="B7" s="19" t="s">
        <v>0</v>
      </c>
      <c r="C7" s="20" t="s">
        <v>42</v>
      </c>
      <c r="D7" s="21" t="s">
        <v>2</v>
      </c>
      <c r="E7" s="20" t="s">
        <v>43</v>
      </c>
      <c r="F7" s="22" t="s">
        <v>3</v>
      </c>
      <c r="G7" s="21" t="s">
        <v>5</v>
      </c>
      <c r="H7" s="23" t="s">
        <v>44</v>
      </c>
      <c r="I7" s="19" t="s">
        <v>45</v>
      </c>
      <c r="J7" s="24" t="s">
        <v>46</v>
      </c>
      <c r="K7" s="23" t="s">
        <v>7</v>
      </c>
      <c r="L7" s="23" t="s">
        <v>9</v>
      </c>
      <c r="M7" s="23" t="s">
        <v>11</v>
      </c>
      <c r="N7" s="19" t="s">
        <v>45</v>
      </c>
      <c r="O7" s="24" t="s">
        <v>13</v>
      </c>
      <c r="P7" s="23" t="s">
        <v>15</v>
      </c>
      <c r="Q7" s="25" t="s">
        <v>47</v>
      </c>
      <c r="R7" s="20" t="s">
        <v>42</v>
      </c>
      <c r="S7" s="21" t="s">
        <v>2</v>
      </c>
      <c r="T7" s="20" t="s">
        <v>43</v>
      </c>
      <c r="U7" s="22" t="s">
        <v>3</v>
      </c>
      <c r="V7" s="21" t="s">
        <v>5</v>
      </c>
      <c r="W7" s="23" t="s">
        <v>44</v>
      </c>
      <c r="X7" s="19" t="s">
        <v>45</v>
      </c>
      <c r="Y7" s="24" t="s">
        <v>46</v>
      </c>
      <c r="Z7" s="23" t="s">
        <v>7</v>
      </c>
      <c r="AA7" s="23" t="s">
        <v>9</v>
      </c>
      <c r="AB7" s="23" t="s">
        <v>11</v>
      </c>
      <c r="AC7" s="19" t="s">
        <v>45</v>
      </c>
      <c r="AD7" s="24" t="s">
        <v>13</v>
      </c>
      <c r="AE7" s="23" t="s">
        <v>15</v>
      </c>
      <c r="AF7" s="25" t="s">
        <v>47</v>
      </c>
      <c r="AG7" s="20" t="s">
        <v>42</v>
      </c>
      <c r="AH7" s="21" t="s">
        <v>2</v>
      </c>
      <c r="AI7" s="20" t="s">
        <v>43</v>
      </c>
      <c r="AJ7" s="22" t="s">
        <v>3</v>
      </c>
      <c r="AK7" s="21" t="s">
        <v>5</v>
      </c>
      <c r="AL7" s="23" t="s">
        <v>44</v>
      </c>
      <c r="AM7" s="19" t="s">
        <v>45</v>
      </c>
      <c r="AN7" s="24" t="s">
        <v>46</v>
      </c>
      <c r="AO7" s="23" t="s">
        <v>7</v>
      </c>
      <c r="AP7" s="23" t="s">
        <v>9</v>
      </c>
      <c r="AQ7" s="23" t="s">
        <v>11</v>
      </c>
      <c r="AR7" s="19" t="s">
        <v>45</v>
      </c>
      <c r="AS7" s="24" t="s">
        <v>13</v>
      </c>
      <c r="AT7" s="23" t="s">
        <v>15</v>
      </c>
      <c r="AU7" s="25" t="s">
        <v>47</v>
      </c>
      <c r="AV7" s="20" t="s">
        <v>42</v>
      </c>
      <c r="AW7" s="21" t="s">
        <v>2</v>
      </c>
      <c r="AX7" s="20" t="s">
        <v>43</v>
      </c>
      <c r="AY7" s="22" t="s">
        <v>3</v>
      </c>
      <c r="AZ7" s="21" t="s">
        <v>5</v>
      </c>
      <c r="BA7" s="23" t="s">
        <v>44</v>
      </c>
      <c r="BB7" s="19" t="s">
        <v>45</v>
      </c>
      <c r="BC7" s="24" t="s">
        <v>46</v>
      </c>
      <c r="BD7" s="23" t="s">
        <v>7</v>
      </c>
      <c r="BE7" s="23" t="s">
        <v>9</v>
      </c>
      <c r="BF7" s="23" t="s">
        <v>11</v>
      </c>
      <c r="BG7" s="19" t="s">
        <v>45</v>
      </c>
      <c r="BH7" s="24" t="s">
        <v>13</v>
      </c>
      <c r="BI7" s="23" t="s">
        <v>15</v>
      </c>
    </row>
    <row r="8" spans="1:61" s="40" customFormat="1" ht="12.75">
      <c r="A8" s="27" t="s">
        <v>48</v>
      </c>
      <c r="B8" s="28" t="s">
        <v>49</v>
      </c>
      <c r="C8" s="29">
        <f>R8+AG8+AV8</f>
        <v>0</v>
      </c>
      <c r="D8" s="30">
        <f>S8+AH8+AW8</f>
        <v>0</v>
      </c>
      <c r="E8" s="29" t="s">
        <v>43</v>
      </c>
      <c r="F8" s="31">
        <f>U8+AJ8+AY8</f>
        <v>0</v>
      </c>
      <c r="G8" s="32">
        <f>IF(C8&gt;0,D8/C8,-0.001)</f>
        <v>-0.001</v>
      </c>
      <c r="H8" s="33">
        <f>W8+AL8+BA8</f>
        <v>0</v>
      </c>
      <c r="I8" s="28" t="s">
        <v>45</v>
      </c>
      <c r="J8" s="34">
        <f>Y8+AN8+BC8</f>
        <v>0</v>
      </c>
      <c r="K8" s="35">
        <f>IF(C8&gt;0,H8-J8,-9999)</f>
        <v>-9999</v>
      </c>
      <c r="L8" s="36">
        <f>IF(C8&gt;0,H8/J8,-0.001)</f>
        <v>-0.001</v>
      </c>
      <c r="M8" s="37">
        <f>IF(C8&gt;0,H8/C8,-0.1)</f>
        <v>-0.1</v>
      </c>
      <c r="N8" s="28" t="s">
        <v>45</v>
      </c>
      <c r="O8" s="38">
        <f>IF(C8&gt;0,J8/C8,-0.1)</f>
        <v>-0.1</v>
      </c>
      <c r="P8" s="37">
        <f>IF(C8&gt;0,M8-O8,-0.1)</f>
        <v>-0.1</v>
      </c>
      <c r="Q8" s="39" t="s">
        <v>47</v>
      </c>
      <c r="R8" s="29">
        <f>S8+U8</f>
        <v>0</v>
      </c>
      <c r="S8" s="30">
        <v>0</v>
      </c>
      <c r="T8" s="29" t="s">
        <v>43</v>
      </c>
      <c r="U8" s="31">
        <v>0</v>
      </c>
      <c r="V8" s="32">
        <f>IF(R8&gt;0,S8/R8,-0.001)</f>
        <v>-0.001</v>
      </c>
      <c r="W8" s="33">
        <v>0</v>
      </c>
      <c r="X8" s="28" t="s">
        <v>45</v>
      </c>
      <c r="Y8" s="34">
        <v>0</v>
      </c>
      <c r="Z8" s="35">
        <f>IF(R8&gt;0,W8-Y8,-9999)</f>
        <v>-9999</v>
      </c>
      <c r="AA8" s="36">
        <f>IF(R8&gt;0,W8/Y8,-0.001)</f>
        <v>-0.001</v>
      </c>
      <c r="AB8" s="37">
        <f>IF(R8&gt;0,W8/R8,-0.1)</f>
        <v>-0.1</v>
      </c>
      <c r="AC8" s="28" t="s">
        <v>45</v>
      </c>
      <c r="AD8" s="38">
        <f>IF(R8&gt;0,Y8/R8,-0.1)</f>
        <v>-0.1</v>
      </c>
      <c r="AE8" s="37">
        <f>IF(R8&gt;0,AB8-AD8,-0.1)</f>
        <v>-0.1</v>
      </c>
      <c r="AF8" s="39" t="s">
        <v>47</v>
      </c>
      <c r="AG8" s="29">
        <f>AH8+AJ8</f>
        <v>0</v>
      </c>
      <c r="AH8" s="30">
        <v>0</v>
      </c>
      <c r="AI8" s="29" t="s">
        <v>43</v>
      </c>
      <c r="AJ8" s="31">
        <v>0</v>
      </c>
      <c r="AK8" s="32">
        <f>IF(AG8&gt;0,AH8/AG8,-0.001)</f>
        <v>-0.001</v>
      </c>
      <c r="AL8" s="33">
        <v>0</v>
      </c>
      <c r="AM8" s="28" t="s">
        <v>45</v>
      </c>
      <c r="AN8" s="34">
        <v>0</v>
      </c>
      <c r="AO8" s="35">
        <f>IF(AG8&gt;0,AL8-AN8,-9999)</f>
        <v>-9999</v>
      </c>
      <c r="AP8" s="36">
        <f>IF(AG8&gt;0,AL8/AN8,-0.001)</f>
        <v>-0.001</v>
      </c>
      <c r="AQ8" s="37">
        <f>IF(AG8&gt;0,AL8/AG8,-0.1)</f>
        <v>-0.1</v>
      </c>
      <c r="AR8" s="28" t="s">
        <v>45</v>
      </c>
      <c r="AS8" s="38">
        <f>IF(AG8&gt;0,AN8/AG8,-0.1)</f>
        <v>-0.1</v>
      </c>
      <c r="AT8" s="37">
        <f>IF(AG8&gt;0,AQ8-AS8,-0.1)</f>
        <v>-0.1</v>
      </c>
      <c r="AU8" s="39" t="s">
        <v>47</v>
      </c>
      <c r="AV8" s="29">
        <f>AW8+AY8</f>
        <v>0</v>
      </c>
      <c r="AW8" s="30" t="s">
        <v>50</v>
      </c>
      <c r="AX8" s="29" t="s">
        <v>43</v>
      </c>
      <c r="AY8" s="31" t="s">
        <v>50</v>
      </c>
      <c r="AZ8" s="32">
        <f>IF(AV8&gt;0,AW8/AV8,-0.001)</f>
        <v>-0.001</v>
      </c>
      <c r="BA8" s="33">
        <v>0</v>
      </c>
      <c r="BB8" s="28" t="s">
        <v>45</v>
      </c>
      <c r="BC8" s="34">
        <v>0</v>
      </c>
      <c r="BD8" s="35">
        <f>IF(AV8&gt;0,BA8-BC8,-9999)</f>
        <v>-9999</v>
      </c>
      <c r="BE8" s="36">
        <f>IF(AV8&gt;0,BA8/BC8,-0.001)</f>
        <v>-0.001</v>
      </c>
      <c r="BF8" s="37">
        <f>IF(AV8&gt;0,BA8/AV8,-0.1)</f>
        <v>-0.1</v>
      </c>
      <c r="BG8" s="28" t="s">
        <v>45</v>
      </c>
      <c r="BH8" s="38">
        <f>IF(AV8&gt;0,BC8/AV8,-0.1)</f>
        <v>-0.1</v>
      </c>
      <c r="BI8" s="37">
        <f>IF(AV8&gt;0,BF8-BH8,-0.1)</f>
        <v>-0.1</v>
      </c>
    </row>
    <row r="9" spans="1:61" s="40" customFormat="1" ht="12.75">
      <c r="A9" s="40" t="s">
        <v>51</v>
      </c>
      <c r="B9" s="41" t="s">
        <v>49</v>
      </c>
      <c r="C9" s="42">
        <f>R9+AG9+AV9</f>
        <v>0</v>
      </c>
      <c r="D9" s="43">
        <f>S9+AH9+AW9</f>
        <v>0</v>
      </c>
      <c r="E9" s="42" t="s">
        <v>43</v>
      </c>
      <c r="F9" s="44">
        <f>U9+AJ9+AY9</f>
        <v>0</v>
      </c>
      <c r="G9" s="45">
        <f>IF(C9&gt;0,D9/C9,-0.001)</f>
        <v>-0.001</v>
      </c>
      <c r="H9" s="46">
        <f>W9+AL9+BA9</f>
        <v>0</v>
      </c>
      <c r="I9" s="47" t="s">
        <v>45</v>
      </c>
      <c r="J9" s="48">
        <f>Y9+AN9+BC9</f>
        <v>0</v>
      </c>
      <c r="K9" s="49">
        <f>IF(C9&gt;0,H9-J9,-9999)</f>
        <v>-9999</v>
      </c>
      <c r="L9" s="50">
        <f>IF(C9&gt;0,H9/J9,-0.001)</f>
        <v>-0.001</v>
      </c>
      <c r="M9" s="51">
        <f>IF(C9&gt;0,H9/C9,-0.1)</f>
        <v>-0.1</v>
      </c>
      <c r="N9" s="47" t="s">
        <v>45</v>
      </c>
      <c r="O9" s="52">
        <f>IF(C9&gt;0,J9/C9,-0.1)</f>
        <v>-0.1</v>
      </c>
      <c r="P9" s="51">
        <f>IF(C9&gt;0,M9-O9,-0.1)</f>
        <v>-0.1</v>
      </c>
      <c r="Q9" s="39" t="s">
        <v>47</v>
      </c>
      <c r="R9" s="42">
        <f>S9+U9</f>
        <v>0</v>
      </c>
      <c r="S9" s="43">
        <v>0</v>
      </c>
      <c r="T9" s="42" t="s">
        <v>43</v>
      </c>
      <c r="U9" s="44">
        <v>0</v>
      </c>
      <c r="V9" s="45">
        <f>IF(R9&gt;0,S9/R9,-0.001)</f>
        <v>-0.001</v>
      </c>
      <c r="W9" s="46">
        <v>0</v>
      </c>
      <c r="X9" s="47" t="s">
        <v>45</v>
      </c>
      <c r="Y9" s="48">
        <v>0</v>
      </c>
      <c r="Z9" s="49">
        <f>IF(R9&gt;0,W9-Y9,-9999)</f>
        <v>-9999</v>
      </c>
      <c r="AA9" s="50">
        <f>IF(R9&gt;0,W9/Y9,-0.001)</f>
        <v>-0.001</v>
      </c>
      <c r="AB9" s="51">
        <f>IF(R9&gt;0,W9/R9,-0.1)</f>
        <v>-0.1</v>
      </c>
      <c r="AC9" s="47" t="s">
        <v>45</v>
      </c>
      <c r="AD9" s="52">
        <f>IF(R9&gt;0,Y9/R9,-0.1)</f>
        <v>-0.1</v>
      </c>
      <c r="AE9" s="51">
        <f>IF(R9&gt;0,AB9-AD9,-0.1)</f>
        <v>-0.1</v>
      </c>
      <c r="AF9" s="39" t="s">
        <v>47</v>
      </c>
      <c r="AG9" s="42">
        <f>AH9+AJ9</f>
        <v>0</v>
      </c>
      <c r="AH9" s="43">
        <v>0</v>
      </c>
      <c r="AI9" s="42" t="s">
        <v>43</v>
      </c>
      <c r="AJ9" s="44">
        <v>0</v>
      </c>
      <c r="AK9" s="45">
        <f>IF(AG9&gt;0,AH9/AG9,-0.001)</f>
        <v>-0.001</v>
      </c>
      <c r="AL9" s="46">
        <v>0</v>
      </c>
      <c r="AM9" s="47" t="s">
        <v>45</v>
      </c>
      <c r="AN9" s="48">
        <v>0</v>
      </c>
      <c r="AO9" s="49">
        <f>IF(AG9&gt;0,AL9-AN9,-9999)</f>
        <v>-9999</v>
      </c>
      <c r="AP9" s="50">
        <f>IF(AG9&gt;0,AL9/AN9,-0.001)</f>
        <v>-0.001</v>
      </c>
      <c r="AQ9" s="51">
        <f>IF(AG9&gt;0,AL9/AG9,-0.1)</f>
        <v>-0.1</v>
      </c>
      <c r="AR9" s="47" t="s">
        <v>45</v>
      </c>
      <c r="AS9" s="52">
        <f>IF(AG9&gt;0,AN9/AG9,-0.1)</f>
        <v>-0.1</v>
      </c>
      <c r="AT9" s="51">
        <f>IF(AG9&gt;0,AQ9-AS9,-0.1)</f>
        <v>-0.1</v>
      </c>
      <c r="AU9" s="39" t="s">
        <v>47</v>
      </c>
      <c r="AV9" s="42">
        <f>AW9+AY9</f>
        <v>0</v>
      </c>
      <c r="AW9" s="43" t="s">
        <v>50</v>
      </c>
      <c r="AX9" s="42" t="s">
        <v>43</v>
      </c>
      <c r="AY9" s="44" t="s">
        <v>50</v>
      </c>
      <c r="AZ9" s="45">
        <f>IF(AV9&gt;0,AW9/AV9,-0.001)</f>
        <v>-0.001</v>
      </c>
      <c r="BA9" s="46">
        <v>0</v>
      </c>
      <c r="BB9" s="47" t="s">
        <v>45</v>
      </c>
      <c r="BC9" s="48">
        <v>0</v>
      </c>
      <c r="BD9" s="49">
        <f>IF(AV9&gt;0,BA9-BC9,-9999)</f>
        <v>-9999</v>
      </c>
      <c r="BE9" s="50">
        <f>IF(AV9&gt;0,BA9/BC9,-0.001)</f>
        <v>-0.001</v>
      </c>
      <c r="BF9" s="51">
        <f>IF(AV9&gt;0,BA9/AV9,-0.1)</f>
        <v>-0.1</v>
      </c>
      <c r="BG9" s="47" t="s">
        <v>45</v>
      </c>
      <c r="BH9" s="52">
        <f>IF(AV9&gt;0,BC9/AV9,-0.1)</f>
        <v>-0.1</v>
      </c>
      <c r="BI9" s="51">
        <f>IF(AV9&gt;0,BF9-BH9,-0.1)</f>
        <v>-0.1</v>
      </c>
    </row>
    <row r="10" spans="1:61" s="40" customFormat="1" ht="12.75">
      <c r="A10" s="27" t="s">
        <v>52</v>
      </c>
      <c r="B10" s="28" t="s">
        <v>49</v>
      </c>
      <c r="C10" s="29">
        <f>R10+AG10+AV10</f>
        <v>0</v>
      </c>
      <c r="D10" s="30">
        <f>S10+AH10+AW10</f>
        <v>0</v>
      </c>
      <c r="E10" s="29" t="s">
        <v>43</v>
      </c>
      <c r="F10" s="31">
        <f>U10+AJ10+AY10</f>
        <v>0</v>
      </c>
      <c r="G10" s="32">
        <f>IF(C10&gt;0,D10/C10,-0.001)</f>
        <v>-0.001</v>
      </c>
      <c r="H10" s="33">
        <f>W10+AL10+BA10</f>
        <v>0</v>
      </c>
      <c r="I10" s="28" t="s">
        <v>45</v>
      </c>
      <c r="J10" s="34">
        <f>Y10+AN10+BC10</f>
        <v>0</v>
      </c>
      <c r="K10" s="35">
        <f>IF(C10&gt;0,H10-J10,-9999)</f>
        <v>-9999</v>
      </c>
      <c r="L10" s="36">
        <f>IF(C10&gt;0,H10/J10,-0.001)</f>
        <v>-0.001</v>
      </c>
      <c r="M10" s="37">
        <f>IF(C10&gt;0,H10/C10,-0.1)</f>
        <v>-0.1</v>
      </c>
      <c r="N10" s="28" t="s">
        <v>45</v>
      </c>
      <c r="O10" s="38">
        <f>IF(C10&gt;0,J10/C10,-0.1)</f>
        <v>-0.1</v>
      </c>
      <c r="P10" s="37">
        <f>IF(C10&gt;0,M10-O10,-0.1)</f>
        <v>-0.1</v>
      </c>
      <c r="Q10" s="39" t="s">
        <v>47</v>
      </c>
      <c r="R10" s="29">
        <f>S10+U10</f>
        <v>0</v>
      </c>
      <c r="S10" s="30">
        <v>0</v>
      </c>
      <c r="T10" s="29" t="s">
        <v>43</v>
      </c>
      <c r="U10" s="31">
        <v>0</v>
      </c>
      <c r="V10" s="32">
        <f>IF(R10&gt;0,S10/R10,-0.001)</f>
        <v>-0.001</v>
      </c>
      <c r="W10" s="33">
        <v>0</v>
      </c>
      <c r="X10" s="28" t="s">
        <v>45</v>
      </c>
      <c r="Y10" s="34">
        <v>0</v>
      </c>
      <c r="Z10" s="35">
        <f>IF(R10&gt;0,W10-Y10,-9999)</f>
        <v>-9999</v>
      </c>
      <c r="AA10" s="36">
        <f>IF(R10&gt;0,W10/Y10,-0.001)</f>
        <v>-0.001</v>
      </c>
      <c r="AB10" s="37">
        <f>IF(R10&gt;0,W10/R10,-0.1)</f>
        <v>-0.1</v>
      </c>
      <c r="AC10" s="28" t="s">
        <v>45</v>
      </c>
      <c r="AD10" s="38">
        <f>IF(R10&gt;0,Y10/R10,-0.1)</f>
        <v>-0.1</v>
      </c>
      <c r="AE10" s="37">
        <f>IF(R10&gt;0,AB10-AD10,-0.1)</f>
        <v>-0.1</v>
      </c>
      <c r="AF10" s="39" t="s">
        <v>47</v>
      </c>
      <c r="AG10" s="29">
        <f>AH10+AJ10</f>
        <v>0</v>
      </c>
      <c r="AH10" s="30">
        <v>0</v>
      </c>
      <c r="AI10" s="29" t="s">
        <v>43</v>
      </c>
      <c r="AJ10" s="31">
        <v>0</v>
      </c>
      <c r="AK10" s="32">
        <f>IF(AG10&gt;0,AH10/AG10,-0.001)</f>
        <v>-0.001</v>
      </c>
      <c r="AL10" s="33">
        <v>0</v>
      </c>
      <c r="AM10" s="28" t="s">
        <v>45</v>
      </c>
      <c r="AN10" s="34">
        <v>0</v>
      </c>
      <c r="AO10" s="35">
        <f>IF(AG10&gt;0,AL10-AN10,-9999)</f>
        <v>-9999</v>
      </c>
      <c r="AP10" s="36">
        <f>IF(AG10&gt;0,AL10/AN10,-0.001)</f>
        <v>-0.001</v>
      </c>
      <c r="AQ10" s="37">
        <f>IF(AG10&gt;0,AL10/AG10,-0.1)</f>
        <v>-0.1</v>
      </c>
      <c r="AR10" s="28" t="s">
        <v>45</v>
      </c>
      <c r="AS10" s="38">
        <f>IF(AG10&gt;0,AN10/AG10,-0.1)</f>
        <v>-0.1</v>
      </c>
      <c r="AT10" s="37">
        <f>IF(AG10&gt;0,AQ10-AS10,-0.1)</f>
        <v>-0.1</v>
      </c>
      <c r="AU10" s="39" t="s">
        <v>47</v>
      </c>
      <c r="AV10" s="29">
        <f>AW10+AY10</f>
        <v>0</v>
      </c>
      <c r="AW10" s="30" t="s">
        <v>50</v>
      </c>
      <c r="AX10" s="29" t="s">
        <v>43</v>
      </c>
      <c r="AY10" s="31" t="s">
        <v>50</v>
      </c>
      <c r="AZ10" s="32">
        <f>IF(AV10&gt;0,AW10/AV10,-0.001)</f>
        <v>-0.001</v>
      </c>
      <c r="BA10" s="33">
        <v>0</v>
      </c>
      <c r="BB10" s="28" t="s">
        <v>45</v>
      </c>
      <c r="BC10" s="34">
        <v>0</v>
      </c>
      <c r="BD10" s="35">
        <f>IF(AV10&gt;0,BA10-BC10,-9999)</f>
        <v>-9999</v>
      </c>
      <c r="BE10" s="36">
        <f>IF(AV10&gt;0,BA10/BC10,-0.001)</f>
        <v>-0.001</v>
      </c>
      <c r="BF10" s="37">
        <f>IF(AV10&gt;0,BA10/AV10,-0.1)</f>
        <v>-0.1</v>
      </c>
      <c r="BG10" s="28" t="s">
        <v>45</v>
      </c>
      <c r="BH10" s="38">
        <f>IF(AV10&gt;0,BC10/AV10,-0.1)</f>
        <v>-0.1</v>
      </c>
      <c r="BI10" s="37">
        <f>IF(AV10&gt;0,BF10-BH10,-0.1)</f>
        <v>-0.1</v>
      </c>
    </row>
    <row r="11" spans="1:61" s="40" customFormat="1" ht="12.75">
      <c r="A11" s="40" t="s">
        <v>53</v>
      </c>
      <c r="B11" s="41" t="s">
        <v>49</v>
      </c>
      <c r="C11" s="42">
        <f>R11+AG11+AV11</f>
        <v>0</v>
      </c>
      <c r="D11" s="43">
        <f>S11+AH11+AW11</f>
        <v>0</v>
      </c>
      <c r="E11" s="42" t="s">
        <v>43</v>
      </c>
      <c r="F11" s="44">
        <f>U11+AJ11+AY11</f>
        <v>0</v>
      </c>
      <c r="G11" s="45">
        <f>IF(C11&gt;0,D11/C11,-0.001)</f>
        <v>-0.001</v>
      </c>
      <c r="H11" s="46">
        <f>W11+AL11+BA11</f>
        <v>0</v>
      </c>
      <c r="I11" s="47" t="s">
        <v>45</v>
      </c>
      <c r="J11" s="48">
        <f>Y11+AN11+BC11</f>
        <v>0</v>
      </c>
      <c r="K11" s="49">
        <f>IF(C11&gt;0,H11-J11,-9999)</f>
        <v>-9999</v>
      </c>
      <c r="L11" s="50">
        <f>IF(C11&gt;0,H11/J11,-0.001)</f>
        <v>-0.001</v>
      </c>
      <c r="M11" s="51">
        <f>IF(C11&gt;0,H11/C11,-0.1)</f>
        <v>-0.1</v>
      </c>
      <c r="N11" s="47" t="s">
        <v>45</v>
      </c>
      <c r="O11" s="52">
        <f>IF(C11&gt;0,J11/C11,-0.1)</f>
        <v>-0.1</v>
      </c>
      <c r="P11" s="51">
        <f>IF(C11&gt;0,M11-O11,-0.1)</f>
        <v>-0.1</v>
      </c>
      <c r="Q11" s="39" t="s">
        <v>47</v>
      </c>
      <c r="R11" s="42">
        <f>S11+U11</f>
        <v>0</v>
      </c>
      <c r="S11" s="43">
        <v>0</v>
      </c>
      <c r="T11" s="42" t="s">
        <v>43</v>
      </c>
      <c r="U11" s="44">
        <v>0</v>
      </c>
      <c r="V11" s="45">
        <f>IF(R11&gt;0,S11/R11,-0.001)</f>
        <v>-0.001</v>
      </c>
      <c r="W11" s="46">
        <v>0</v>
      </c>
      <c r="X11" s="47" t="s">
        <v>45</v>
      </c>
      <c r="Y11" s="48">
        <v>0</v>
      </c>
      <c r="Z11" s="49">
        <f>IF(R11&gt;0,W11-Y11,-9999)</f>
        <v>-9999</v>
      </c>
      <c r="AA11" s="50">
        <f>IF(R11&gt;0,W11/Y11,-0.001)</f>
        <v>-0.001</v>
      </c>
      <c r="AB11" s="51">
        <f>IF(R11&gt;0,W11/R11,-0.1)</f>
        <v>-0.1</v>
      </c>
      <c r="AC11" s="47" t="s">
        <v>45</v>
      </c>
      <c r="AD11" s="52">
        <f>IF(R11&gt;0,Y11/R11,-0.1)</f>
        <v>-0.1</v>
      </c>
      <c r="AE11" s="51">
        <f>IF(R11&gt;0,AB11-AD11,-0.1)</f>
        <v>-0.1</v>
      </c>
      <c r="AF11" s="39" t="s">
        <v>47</v>
      </c>
      <c r="AG11" s="42">
        <f>AH11+AJ11</f>
        <v>0</v>
      </c>
      <c r="AH11" s="43">
        <v>0</v>
      </c>
      <c r="AI11" s="42" t="s">
        <v>43</v>
      </c>
      <c r="AJ11" s="44">
        <v>0</v>
      </c>
      <c r="AK11" s="45">
        <f>IF(AG11&gt;0,AH11/AG11,-0.001)</f>
        <v>-0.001</v>
      </c>
      <c r="AL11" s="46">
        <v>0</v>
      </c>
      <c r="AM11" s="47" t="s">
        <v>45</v>
      </c>
      <c r="AN11" s="48">
        <v>0</v>
      </c>
      <c r="AO11" s="49">
        <f>IF(AG11&gt;0,AL11-AN11,-9999)</f>
        <v>-9999</v>
      </c>
      <c r="AP11" s="50">
        <f>IF(AG11&gt;0,AL11/AN11,-0.001)</f>
        <v>-0.001</v>
      </c>
      <c r="AQ11" s="51">
        <f>IF(AG11&gt;0,AL11/AG11,-0.1)</f>
        <v>-0.1</v>
      </c>
      <c r="AR11" s="47" t="s">
        <v>45</v>
      </c>
      <c r="AS11" s="52">
        <f>IF(AG11&gt;0,AN11/AG11,-0.1)</f>
        <v>-0.1</v>
      </c>
      <c r="AT11" s="51">
        <f>IF(AG11&gt;0,AQ11-AS11,-0.1)</f>
        <v>-0.1</v>
      </c>
      <c r="AU11" s="39" t="s">
        <v>47</v>
      </c>
      <c r="AV11" s="42">
        <f>AW11+AY11</f>
        <v>0</v>
      </c>
      <c r="AW11" s="43" t="s">
        <v>50</v>
      </c>
      <c r="AX11" s="42" t="s">
        <v>43</v>
      </c>
      <c r="AY11" s="44" t="s">
        <v>50</v>
      </c>
      <c r="AZ11" s="45">
        <f>IF(AV11&gt;0,AW11/AV11,-0.001)</f>
        <v>-0.001</v>
      </c>
      <c r="BA11" s="46">
        <v>0</v>
      </c>
      <c r="BB11" s="47" t="s">
        <v>45</v>
      </c>
      <c r="BC11" s="48">
        <v>0</v>
      </c>
      <c r="BD11" s="49">
        <f>IF(AV11&gt;0,BA11-BC11,-9999)</f>
        <v>-9999</v>
      </c>
      <c r="BE11" s="50">
        <f>IF(AV11&gt;0,BA11/BC11,-0.001)</f>
        <v>-0.001</v>
      </c>
      <c r="BF11" s="51">
        <f>IF(AV11&gt;0,BA11/AV11,-0.1)</f>
        <v>-0.1</v>
      </c>
      <c r="BG11" s="47" t="s">
        <v>45</v>
      </c>
      <c r="BH11" s="52">
        <f>IF(AV11&gt;0,BC11/AV11,-0.1)</f>
        <v>-0.1</v>
      </c>
      <c r="BI11" s="51">
        <f>IF(AV11&gt;0,BF11-BH11,-0.1)</f>
        <v>-0.1</v>
      </c>
    </row>
    <row r="12" spans="1:61" s="40" customFormat="1" ht="12.75">
      <c r="A12" s="27" t="s">
        <v>54</v>
      </c>
      <c r="B12" s="28" t="s">
        <v>49</v>
      </c>
      <c r="C12" s="29">
        <f>R12+AG12+AV12</f>
        <v>6</v>
      </c>
      <c r="D12" s="30">
        <f>S12+AH12+AW12</f>
        <v>2</v>
      </c>
      <c r="E12" s="29" t="s">
        <v>43</v>
      </c>
      <c r="F12" s="31">
        <f>U12+AJ12+AY12</f>
        <v>4</v>
      </c>
      <c r="G12" s="32">
        <f>IF(C12&gt;0,D12/C12,-0.001)</f>
        <v>0.3333333333333333</v>
      </c>
      <c r="H12" s="33">
        <f>W12+AL12+BA12</f>
        <v>423</v>
      </c>
      <c r="I12" s="28" t="s">
        <v>45</v>
      </c>
      <c r="J12" s="34">
        <f>Y12+AN12+BC12</f>
        <v>447</v>
      </c>
      <c r="K12" s="35">
        <f>IF(C12&gt;0,H12-J12,-9999)</f>
        <v>-24</v>
      </c>
      <c r="L12" s="36">
        <f>IF(C12&gt;0,H12/J12,-0.001)</f>
        <v>0.9463087248322147</v>
      </c>
      <c r="M12" s="37">
        <f>IF(C12&gt;0,H12/C12,-0.1)</f>
        <v>70.5</v>
      </c>
      <c r="N12" s="28" t="s">
        <v>45</v>
      </c>
      <c r="O12" s="38">
        <f>IF(C12&gt;0,J12/C12,-0.1)</f>
        <v>74.5</v>
      </c>
      <c r="P12" s="37">
        <f>IF(C12&gt;0,M12-O12,-0.1)</f>
        <v>-4</v>
      </c>
      <c r="Q12" s="39" t="s">
        <v>47</v>
      </c>
      <c r="R12" s="29">
        <f>S12+U12</f>
        <v>3</v>
      </c>
      <c r="S12" s="30">
        <v>2</v>
      </c>
      <c r="T12" s="29" t="s">
        <v>43</v>
      </c>
      <c r="U12" s="31">
        <v>1</v>
      </c>
      <c r="V12" s="32">
        <f>IF(R12&gt;0,S12/R12,-0.001)</f>
        <v>0.6666666666666666</v>
      </c>
      <c r="W12" s="33">
        <v>238</v>
      </c>
      <c r="X12" s="28" t="s">
        <v>45</v>
      </c>
      <c r="Y12" s="34">
        <v>209</v>
      </c>
      <c r="Z12" s="35">
        <f>IF(R12&gt;0,W12-Y12,-9999)</f>
        <v>29</v>
      </c>
      <c r="AA12" s="36">
        <f>IF(R12&gt;0,W12/Y12,-0.001)</f>
        <v>1.138755980861244</v>
      </c>
      <c r="AB12" s="37">
        <f>IF(R12&gt;0,W12/R12,-0.1)</f>
        <v>79.33333333333333</v>
      </c>
      <c r="AC12" s="28" t="s">
        <v>45</v>
      </c>
      <c r="AD12" s="38">
        <f>IF(R12&gt;0,Y12/R12,-0.1)</f>
        <v>69.66666666666667</v>
      </c>
      <c r="AE12" s="37">
        <f>IF(R12&gt;0,AB12-AD12,-0.1)</f>
        <v>9.666666666666657</v>
      </c>
      <c r="AF12" s="39" t="s">
        <v>47</v>
      </c>
      <c r="AG12" s="29">
        <f>AH12+AJ12</f>
        <v>3</v>
      </c>
      <c r="AH12" s="30">
        <v>0</v>
      </c>
      <c r="AI12" s="29" t="s">
        <v>43</v>
      </c>
      <c r="AJ12" s="31">
        <v>3</v>
      </c>
      <c r="AK12" s="32">
        <f>IF(AG12&gt;0,AH12/AG12,-0.001)</f>
        <v>0</v>
      </c>
      <c r="AL12" s="33">
        <v>185</v>
      </c>
      <c r="AM12" s="28" t="s">
        <v>45</v>
      </c>
      <c r="AN12" s="34">
        <v>238</v>
      </c>
      <c r="AO12" s="35">
        <f>IF(AG12&gt;0,AL12-AN12,-9999)</f>
        <v>-53</v>
      </c>
      <c r="AP12" s="36">
        <f>IF(AG12&gt;0,AL12/AN12,-0.001)</f>
        <v>0.7773109243697479</v>
      </c>
      <c r="AQ12" s="37">
        <f>IF(AG12&gt;0,AL12/AG12,-0.1)</f>
        <v>61.666666666666664</v>
      </c>
      <c r="AR12" s="28" t="s">
        <v>45</v>
      </c>
      <c r="AS12" s="38">
        <f>IF(AG12&gt;0,AN12/AG12,-0.1)</f>
        <v>79.33333333333333</v>
      </c>
      <c r="AT12" s="37">
        <f>IF(AG12&gt;0,AQ12-AS12,-0.1)</f>
        <v>-17.666666666666664</v>
      </c>
      <c r="AU12" s="39" t="s">
        <v>47</v>
      </c>
      <c r="AV12" s="29">
        <f>AW12+AY12</f>
        <v>0</v>
      </c>
      <c r="AW12" s="30" t="s">
        <v>50</v>
      </c>
      <c r="AX12" s="29" t="s">
        <v>43</v>
      </c>
      <c r="AY12" s="31" t="s">
        <v>50</v>
      </c>
      <c r="AZ12" s="32">
        <f>IF(AV12&gt;0,AW12/AV12,-0.001)</f>
        <v>-0.001</v>
      </c>
      <c r="BA12" s="33">
        <v>0</v>
      </c>
      <c r="BB12" s="28" t="s">
        <v>45</v>
      </c>
      <c r="BC12" s="34">
        <v>0</v>
      </c>
      <c r="BD12" s="35">
        <f>IF(AV12&gt;0,BA12-BC12,-9999)</f>
        <v>-9999</v>
      </c>
      <c r="BE12" s="36">
        <f>IF(AV12&gt;0,BA12/BC12,-0.001)</f>
        <v>-0.001</v>
      </c>
      <c r="BF12" s="37">
        <f>IF(AV12&gt;0,BA12/AV12,-0.1)</f>
        <v>-0.1</v>
      </c>
      <c r="BG12" s="28" t="s">
        <v>45</v>
      </c>
      <c r="BH12" s="38">
        <f>IF(AV12&gt;0,BC12/AV12,-0.1)</f>
        <v>-0.1</v>
      </c>
      <c r="BI12" s="37">
        <f>IF(AV12&gt;0,BF12-BH12,-0.1)</f>
        <v>-0.1</v>
      </c>
    </row>
    <row r="13" spans="1:61" s="40" customFormat="1" ht="12.75">
      <c r="A13" s="40" t="s">
        <v>55</v>
      </c>
      <c r="B13" s="41" t="s">
        <v>56</v>
      </c>
      <c r="C13" s="42">
        <f>R13+AG13+AV13</f>
        <v>5</v>
      </c>
      <c r="D13" s="43">
        <f>S13+AH13+AW13</f>
        <v>3</v>
      </c>
      <c r="E13" s="42" t="s">
        <v>43</v>
      </c>
      <c r="F13" s="44">
        <f>U13+AJ13+AY13</f>
        <v>2</v>
      </c>
      <c r="G13" s="45">
        <f>IF(C13&gt;0,D13/C13,-0.001)</f>
        <v>0.6</v>
      </c>
      <c r="H13" s="46">
        <f>W13+AL13+BA13</f>
        <v>345</v>
      </c>
      <c r="I13" s="47" t="s">
        <v>45</v>
      </c>
      <c r="J13" s="48">
        <f>Y13+AN13+BC13</f>
        <v>326</v>
      </c>
      <c r="K13" s="49">
        <f>IF(C13&gt;0,H13-J13,-9999)</f>
        <v>19</v>
      </c>
      <c r="L13" s="50">
        <f>IF(C13&gt;0,H13/J13,-0.001)</f>
        <v>1.0582822085889572</v>
      </c>
      <c r="M13" s="51">
        <f>IF(C13&gt;0,H13/C13,-0.1)</f>
        <v>69</v>
      </c>
      <c r="N13" s="47" t="s">
        <v>45</v>
      </c>
      <c r="O13" s="52">
        <f>IF(C13&gt;0,J13/C13,-0.1)</f>
        <v>65.2</v>
      </c>
      <c r="P13" s="51">
        <f>IF(C13&gt;0,M13-O13,-0.1)</f>
        <v>3.799999999999997</v>
      </c>
      <c r="Q13" s="39" t="s">
        <v>47</v>
      </c>
      <c r="R13" s="42">
        <f>S13+U13</f>
        <v>3</v>
      </c>
      <c r="S13" s="43">
        <v>2</v>
      </c>
      <c r="T13" s="42" t="s">
        <v>43</v>
      </c>
      <c r="U13" s="44">
        <v>1</v>
      </c>
      <c r="V13" s="45">
        <f>IF(R13&gt;0,S13/R13,-0.001)</f>
        <v>0.6666666666666666</v>
      </c>
      <c r="W13" s="46">
        <v>211</v>
      </c>
      <c r="X13" s="47" t="s">
        <v>45</v>
      </c>
      <c r="Y13" s="48">
        <v>205</v>
      </c>
      <c r="Z13" s="49">
        <f>IF(R13&gt;0,W13-Y13,-9999)</f>
        <v>6</v>
      </c>
      <c r="AA13" s="50">
        <f>IF(R13&gt;0,W13/Y13,-0.001)</f>
        <v>1.0292682926829269</v>
      </c>
      <c r="AB13" s="51">
        <f>IF(R13&gt;0,W13/R13,-0.1)</f>
        <v>70.33333333333333</v>
      </c>
      <c r="AC13" s="47" t="s">
        <v>45</v>
      </c>
      <c r="AD13" s="52">
        <f>IF(R13&gt;0,Y13/R13,-0.1)</f>
        <v>68.33333333333333</v>
      </c>
      <c r="AE13" s="51">
        <f>IF(R13&gt;0,AB13-AD13,-0.1)</f>
        <v>2</v>
      </c>
      <c r="AF13" s="39" t="s">
        <v>47</v>
      </c>
      <c r="AG13" s="42">
        <f>AH13+AJ13</f>
        <v>2</v>
      </c>
      <c r="AH13" s="43">
        <v>1</v>
      </c>
      <c r="AI13" s="42" t="s">
        <v>43</v>
      </c>
      <c r="AJ13" s="44">
        <v>1</v>
      </c>
      <c r="AK13" s="45">
        <f>IF(AG13&gt;0,AH13/AG13,-0.001)</f>
        <v>0.5</v>
      </c>
      <c r="AL13" s="46">
        <v>134</v>
      </c>
      <c r="AM13" s="47" t="s">
        <v>45</v>
      </c>
      <c r="AN13" s="48">
        <v>121</v>
      </c>
      <c r="AO13" s="49">
        <f>IF(AG13&gt;0,AL13-AN13,-9999)</f>
        <v>13</v>
      </c>
      <c r="AP13" s="50">
        <f>IF(AG13&gt;0,AL13/AN13,-0.001)</f>
        <v>1.1074380165289257</v>
      </c>
      <c r="AQ13" s="51">
        <f>IF(AG13&gt;0,AL13/AG13,-0.1)</f>
        <v>67</v>
      </c>
      <c r="AR13" s="47" t="s">
        <v>45</v>
      </c>
      <c r="AS13" s="52">
        <f>IF(AG13&gt;0,AN13/AG13,-0.1)</f>
        <v>60.5</v>
      </c>
      <c r="AT13" s="51">
        <f>IF(AG13&gt;0,AQ13-AS13,-0.1)</f>
        <v>6.5</v>
      </c>
      <c r="AU13" s="39" t="s">
        <v>47</v>
      </c>
      <c r="AV13" s="42">
        <f>AW13+AY13</f>
        <v>0</v>
      </c>
      <c r="AW13" s="43" t="s">
        <v>50</v>
      </c>
      <c r="AX13" s="42" t="s">
        <v>43</v>
      </c>
      <c r="AY13" s="44" t="s">
        <v>50</v>
      </c>
      <c r="AZ13" s="45">
        <f>IF(AV13&gt;0,AW13/AV13,-0.001)</f>
        <v>-0.001</v>
      </c>
      <c r="BA13" s="46">
        <v>0</v>
      </c>
      <c r="BB13" s="47" t="s">
        <v>45</v>
      </c>
      <c r="BC13" s="48">
        <v>0</v>
      </c>
      <c r="BD13" s="49">
        <f>IF(AV13&gt;0,BA13-BC13,-9999)</f>
        <v>-9999</v>
      </c>
      <c r="BE13" s="50">
        <f>IF(AV13&gt;0,BA13/BC13,-0.001)</f>
        <v>-0.001</v>
      </c>
      <c r="BF13" s="51">
        <f>IF(AV13&gt;0,BA13/AV13,-0.1)</f>
        <v>-0.1</v>
      </c>
      <c r="BG13" s="47" t="s">
        <v>45</v>
      </c>
      <c r="BH13" s="52">
        <f>IF(AV13&gt;0,BC13/AV13,-0.1)</f>
        <v>-0.1</v>
      </c>
      <c r="BI13" s="51">
        <f>IF(AV13&gt;0,BF13-BH13,-0.1)</f>
        <v>-0.1</v>
      </c>
    </row>
    <row r="14" spans="1:61" s="40" customFormat="1" ht="12.75">
      <c r="A14" s="27" t="s">
        <v>57</v>
      </c>
      <c r="B14" s="28" t="s">
        <v>56</v>
      </c>
      <c r="C14" s="29">
        <f>R14+AG14+AV14</f>
        <v>7</v>
      </c>
      <c r="D14" s="30">
        <f>S14+AH14+AW14</f>
        <v>4</v>
      </c>
      <c r="E14" s="29" t="s">
        <v>43</v>
      </c>
      <c r="F14" s="31">
        <f>U14+AJ14+AY14</f>
        <v>3</v>
      </c>
      <c r="G14" s="32">
        <f>IF(C14&gt;0,D14/C14,-0.001)</f>
        <v>0.5714285714285714</v>
      </c>
      <c r="H14" s="33">
        <f>W14+AL14+BA14</f>
        <v>476</v>
      </c>
      <c r="I14" s="28" t="s">
        <v>45</v>
      </c>
      <c r="J14" s="34">
        <f>Y14+AN14+BC14</f>
        <v>509</v>
      </c>
      <c r="K14" s="35">
        <f>IF(C14&gt;0,H14-J14,-9999)</f>
        <v>-33</v>
      </c>
      <c r="L14" s="36">
        <f>IF(C14&gt;0,H14/J14,-0.001)</f>
        <v>0.9351669941060904</v>
      </c>
      <c r="M14" s="37">
        <f>IF(C14&gt;0,H14/C14,-0.1)</f>
        <v>68</v>
      </c>
      <c r="N14" s="28" t="s">
        <v>45</v>
      </c>
      <c r="O14" s="38">
        <f>IF(C14&gt;0,J14/C14,-0.1)</f>
        <v>72.71428571428571</v>
      </c>
      <c r="P14" s="37">
        <f>IF(C14&gt;0,M14-O14,-0.1)</f>
        <v>-4.714285714285708</v>
      </c>
      <c r="Q14" s="39" t="s">
        <v>47</v>
      </c>
      <c r="R14" s="29">
        <f>S14+U14</f>
        <v>4</v>
      </c>
      <c r="S14" s="30">
        <v>4</v>
      </c>
      <c r="T14" s="29" t="s">
        <v>43</v>
      </c>
      <c r="U14" s="31">
        <v>0</v>
      </c>
      <c r="V14" s="32">
        <f>IF(R14&gt;0,S14/R14,-0.001)</f>
        <v>1</v>
      </c>
      <c r="W14" s="33">
        <v>280</v>
      </c>
      <c r="X14" s="28" t="s">
        <v>45</v>
      </c>
      <c r="Y14" s="34">
        <v>255</v>
      </c>
      <c r="Z14" s="35">
        <f>IF(R14&gt;0,W14-Y14,-9999)</f>
        <v>25</v>
      </c>
      <c r="AA14" s="36">
        <f>IF(R14&gt;0,W14/Y14,-0.001)</f>
        <v>1.0980392156862746</v>
      </c>
      <c r="AB14" s="37">
        <f>IF(R14&gt;0,W14/R14,-0.1)</f>
        <v>70</v>
      </c>
      <c r="AC14" s="28" t="s">
        <v>45</v>
      </c>
      <c r="AD14" s="38">
        <f>IF(R14&gt;0,Y14/R14,-0.1)</f>
        <v>63.75</v>
      </c>
      <c r="AE14" s="37">
        <f>IF(R14&gt;0,AB14-AD14,-0.1)</f>
        <v>6.25</v>
      </c>
      <c r="AF14" s="39" t="s">
        <v>47</v>
      </c>
      <c r="AG14" s="29">
        <f>AH14+AJ14</f>
        <v>3</v>
      </c>
      <c r="AH14" s="30">
        <v>0</v>
      </c>
      <c r="AI14" s="29" t="s">
        <v>43</v>
      </c>
      <c r="AJ14" s="31">
        <v>3</v>
      </c>
      <c r="AK14" s="32">
        <f>IF(AG14&gt;0,AH14/AG14,-0.001)</f>
        <v>0</v>
      </c>
      <c r="AL14" s="33">
        <v>196</v>
      </c>
      <c r="AM14" s="28" t="s">
        <v>45</v>
      </c>
      <c r="AN14" s="34">
        <v>254</v>
      </c>
      <c r="AO14" s="35">
        <f>IF(AG14&gt;0,AL14-AN14,-9999)</f>
        <v>-58</v>
      </c>
      <c r="AP14" s="36">
        <f>IF(AG14&gt;0,AL14/AN14,-0.001)</f>
        <v>0.7716535433070866</v>
      </c>
      <c r="AQ14" s="37">
        <f>IF(AG14&gt;0,AL14/AG14,-0.1)</f>
        <v>65.33333333333333</v>
      </c>
      <c r="AR14" s="28" t="s">
        <v>45</v>
      </c>
      <c r="AS14" s="38">
        <f>IF(AG14&gt;0,AN14/AG14,-0.1)</f>
        <v>84.66666666666667</v>
      </c>
      <c r="AT14" s="37">
        <f>IF(AG14&gt;0,AQ14-AS14,-0.1)</f>
        <v>-19.333333333333343</v>
      </c>
      <c r="AU14" s="39" t="s">
        <v>47</v>
      </c>
      <c r="AV14" s="29">
        <f>AW14+AY14</f>
        <v>0</v>
      </c>
      <c r="AW14" s="30" t="s">
        <v>50</v>
      </c>
      <c r="AX14" s="29" t="s">
        <v>43</v>
      </c>
      <c r="AY14" s="31" t="s">
        <v>50</v>
      </c>
      <c r="AZ14" s="32">
        <f>IF(AV14&gt;0,AW14/AV14,-0.001)</f>
        <v>-0.001</v>
      </c>
      <c r="BA14" s="33">
        <v>0</v>
      </c>
      <c r="BB14" s="28" t="s">
        <v>45</v>
      </c>
      <c r="BC14" s="34">
        <v>0</v>
      </c>
      <c r="BD14" s="35">
        <f>IF(AV14&gt;0,BA14-BC14,-9999)</f>
        <v>-9999</v>
      </c>
      <c r="BE14" s="36">
        <f>IF(AV14&gt;0,BA14/BC14,-0.001)</f>
        <v>-0.001</v>
      </c>
      <c r="BF14" s="37">
        <f>IF(AV14&gt;0,BA14/AV14,-0.1)</f>
        <v>-0.1</v>
      </c>
      <c r="BG14" s="28" t="s">
        <v>45</v>
      </c>
      <c r="BH14" s="38">
        <f>IF(AV14&gt;0,BC14/AV14,-0.1)</f>
        <v>-0.1</v>
      </c>
      <c r="BI14" s="37">
        <f>IF(AV14&gt;0,BF14-BH14,-0.1)</f>
        <v>-0.1</v>
      </c>
    </row>
    <row r="15" spans="1:61" s="40" customFormat="1" ht="12.75">
      <c r="A15" s="40" t="s">
        <v>58</v>
      </c>
      <c r="B15" s="41" t="s">
        <v>56</v>
      </c>
      <c r="C15" s="42">
        <f>R15+AG15+AV15</f>
        <v>4</v>
      </c>
      <c r="D15" s="43">
        <f>S15+AH15+AW15</f>
        <v>2</v>
      </c>
      <c r="E15" s="42" t="s">
        <v>43</v>
      </c>
      <c r="F15" s="44">
        <f>U15+AJ15+AY15</f>
        <v>2</v>
      </c>
      <c r="G15" s="45">
        <f>IF(C15&gt;0,D15/C15,-0.001)</f>
        <v>0.5</v>
      </c>
      <c r="H15" s="46">
        <f>W15+AL15+BA15</f>
        <v>261</v>
      </c>
      <c r="I15" s="47" t="s">
        <v>45</v>
      </c>
      <c r="J15" s="48">
        <f>Y15+AN15+BC15</f>
        <v>302</v>
      </c>
      <c r="K15" s="49">
        <f>IF(C15&gt;0,H15-J15,-9999)</f>
        <v>-41</v>
      </c>
      <c r="L15" s="50">
        <f>IF(C15&gt;0,H15/J15,-0.001)</f>
        <v>0.8642384105960265</v>
      </c>
      <c r="M15" s="51">
        <f>IF(C15&gt;0,H15/C15,-0.1)</f>
        <v>65.25</v>
      </c>
      <c r="N15" s="47" t="s">
        <v>45</v>
      </c>
      <c r="O15" s="52">
        <f>IF(C15&gt;0,J15/C15,-0.1)</f>
        <v>75.5</v>
      </c>
      <c r="P15" s="51">
        <f>IF(C15&gt;0,M15-O15,-0.1)</f>
        <v>-10.25</v>
      </c>
      <c r="Q15" s="39" t="s">
        <v>47</v>
      </c>
      <c r="R15" s="42">
        <f>S15+U15</f>
        <v>2</v>
      </c>
      <c r="S15" s="43">
        <v>1</v>
      </c>
      <c r="T15" s="42" t="s">
        <v>43</v>
      </c>
      <c r="U15" s="44">
        <v>1</v>
      </c>
      <c r="V15" s="45">
        <f>IF(R15&gt;0,S15/R15,-0.001)</f>
        <v>0.5</v>
      </c>
      <c r="W15" s="46">
        <v>145</v>
      </c>
      <c r="X15" s="47" t="s">
        <v>45</v>
      </c>
      <c r="Y15" s="48">
        <v>149</v>
      </c>
      <c r="Z15" s="49">
        <f>IF(R15&gt;0,W15-Y15,-9999)</f>
        <v>-4</v>
      </c>
      <c r="AA15" s="50">
        <f>IF(R15&gt;0,W15/Y15,-0.001)</f>
        <v>0.9731543624161074</v>
      </c>
      <c r="AB15" s="51">
        <f>IF(R15&gt;0,W15/R15,-0.1)</f>
        <v>72.5</v>
      </c>
      <c r="AC15" s="47" t="s">
        <v>45</v>
      </c>
      <c r="AD15" s="52">
        <f>IF(R15&gt;0,Y15/R15,-0.1)</f>
        <v>74.5</v>
      </c>
      <c r="AE15" s="51">
        <f>IF(R15&gt;0,AB15-AD15,-0.1)</f>
        <v>-2</v>
      </c>
      <c r="AF15" s="39" t="s">
        <v>47</v>
      </c>
      <c r="AG15" s="42">
        <f>AH15+AJ15</f>
        <v>2</v>
      </c>
      <c r="AH15" s="43">
        <v>1</v>
      </c>
      <c r="AI15" s="42" t="s">
        <v>43</v>
      </c>
      <c r="AJ15" s="44">
        <v>1</v>
      </c>
      <c r="AK15" s="45">
        <f>IF(AG15&gt;0,AH15/AG15,-0.001)</f>
        <v>0.5</v>
      </c>
      <c r="AL15" s="46">
        <v>116</v>
      </c>
      <c r="AM15" s="47" t="s">
        <v>45</v>
      </c>
      <c r="AN15" s="48">
        <v>153</v>
      </c>
      <c r="AO15" s="49">
        <f>IF(AG15&gt;0,AL15-AN15,-9999)</f>
        <v>-37</v>
      </c>
      <c r="AP15" s="50">
        <f>IF(AG15&gt;0,AL15/AN15,-0.001)</f>
        <v>0.7581699346405228</v>
      </c>
      <c r="AQ15" s="51">
        <f>IF(AG15&gt;0,AL15/AG15,-0.1)</f>
        <v>58</v>
      </c>
      <c r="AR15" s="47" t="s">
        <v>45</v>
      </c>
      <c r="AS15" s="52">
        <f>IF(AG15&gt;0,AN15/AG15,-0.1)</f>
        <v>76.5</v>
      </c>
      <c r="AT15" s="51">
        <f>IF(AG15&gt;0,AQ15-AS15,-0.1)</f>
        <v>-18.5</v>
      </c>
      <c r="AU15" s="39" t="s">
        <v>47</v>
      </c>
      <c r="AV15" s="42">
        <f>AW15+AY15</f>
        <v>0</v>
      </c>
      <c r="AW15" s="43" t="s">
        <v>50</v>
      </c>
      <c r="AX15" s="42" t="s">
        <v>43</v>
      </c>
      <c r="AY15" s="44" t="s">
        <v>50</v>
      </c>
      <c r="AZ15" s="45">
        <f>IF(AV15&gt;0,AW15/AV15,-0.001)</f>
        <v>-0.001</v>
      </c>
      <c r="BA15" s="46">
        <v>0</v>
      </c>
      <c r="BB15" s="47" t="s">
        <v>45</v>
      </c>
      <c r="BC15" s="48">
        <v>0</v>
      </c>
      <c r="BD15" s="49">
        <f>IF(AV15&gt;0,BA15-BC15,-9999)</f>
        <v>-9999</v>
      </c>
      <c r="BE15" s="50">
        <f>IF(AV15&gt;0,BA15/BC15,-0.001)</f>
        <v>-0.001</v>
      </c>
      <c r="BF15" s="51">
        <f>IF(AV15&gt;0,BA15/AV15,-0.1)</f>
        <v>-0.1</v>
      </c>
      <c r="BG15" s="47" t="s">
        <v>45</v>
      </c>
      <c r="BH15" s="52">
        <f>IF(AV15&gt;0,BC15/AV15,-0.1)</f>
        <v>-0.1</v>
      </c>
      <c r="BI15" s="51">
        <f>IF(AV15&gt;0,BF15-BH15,-0.1)</f>
        <v>-0.1</v>
      </c>
    </row>
    <row r="16" spans="1:61" s="40" customFormat="1" ht="12.75">
      <c r="A16" s="27" t="s">
        <v>59</v>
      </c>
      <c r="B16" s="28" t="s">
        <v>56</v>
      </c>
      <c r="C16" s="29">
        <f>R16+AG16+AV16</f>
        <v>5</v>
      </c>
      <c r="D16" s="30">
        <f>S16+AH16+AW16</f>
        <v>3</v>
      </c>
      <c r="E16" s="29" t="s">
        <v>43</v>
      </c>
      <c r="F16" s="31">
        <f>U16+AJ16+AY16</f>
        <v>2</v>
      </c>
      <c r="G16" s="32">
        <f>IF(C16&gt;0,D16/C16,-0.001)</f>
        <v>0.6</v>
      </c>
      <c r="H16" s="33">
        <f>W16+AL16+BA16</f>
        <v>392</v>
      </c>
      <c r="I16" s="28" t="s">
        <v>45</v>
      </c>
      <c r="J16" s="34">
        <f>Y16+AN16+BC16</f>
        <v>374</v>
      </c>
      <c r="K16" s="35">
        <f>IF(C16&gt;0,H16-J16,-9999)</f>
        <v>18</v>
      </c>
      <c r="L16" s="36">
        <f>IF(C16&gt;0,H16/J16,-0.001)</f>
        <v>1.0481283422459893</v>
      </c>
      <c r="M16" s="37">
        <f>IF(C16&gt;0,H16/C16,-0.1)</f>
        <v>78.4</v>
      </c>
      <c r="N16" s="28" t="s">
        <v>45</v>
      </c>
      <c r="O16" s="38">
        <f>IF(C16&gt;0,J16/C16,-0.1)</f>
        <v>74.8</v>
      </c>
      <c r="P16" s="37">
        <f>IF(C16&gt;0,M16-O16,-0.1)</f>
        <v>3.6000000000000085</v>
      </c>
      <c r="Q16" s="39" t="s">
        <v>47</v>
      </c>
      <c r="R16" s="29">
        <f>S16+U16</f>
        <v>3</v>
      </c>
      <c r="S16" s="30">
        <v>2</v>
      </c>
      <c r="T16" s="29" t="s">
        <v>43</v>
      </c>
      <c r="U16" s="31">
        <v>1</v>
      </c>
      <c r="V16" s="32">
        <f>IF(R16&gt;0,S16/R16,-0.001)</f>
        <v>0.6666666666666666</v>
      </c>
      <c r="W16" s="33">
        <v>248</v>
      </c>
      <c r="X16" s="28" t="s">
        <v>45</v>
      </c>
      <c r="Y16" s="34">
        <v>226</v>
      </c>
      <c r="Z16" s="35">
        <f>IF(R16&gt;0,W16-Y16,-9999)</f>
        <v>22</v>
      </c>
      <c r="AA16" s="36">
        <f>IF(R16&gt;0,W16/Y16,-0.001)</f>
        <v>1.0973451327433628</v>
      </c>
      <c r="AB16" s="37">
        <f>IF(R16&gt;0,W16/R16,-0.1)</f>
        <v>82.66666666666667</v>
      </c>
      <c r="AC16" s="28" t="s">
        <v>45</v>
      </c>
      <c r="AD16" s="38">
        <f>IF(R16&gt;0,Y16/R16,-0.1)</f>
        <v>75.33333333333333</v>
      </c>
      <c r="AE16" s="37">
        <f>IF(R16&gt;0,AB16-AD16,-0.1)</f>
        <v>7.333333333333343</v>
      </c>
      <c r="AF16" s="39" t="s">
        <v>47</v>
      </c>
      <c r="AG16" s="29">
        <f>AH16+AJ16</f>
        <v>2</v>
      </c>
      <c r="AH16" s="30">
        <v>1</v>
      </c>
      <c r="AI16" s="29" t="s">
        <v>43</v>
      </c>
      <c r="AJ16" s="31">
        <v>1</v>
      </c>
      <c r="AK16" s="32">
        <f>IF(AG16&gt;0,AH16/AG16,-0.001)</f>
        <v>0.5</v>
      </c>
      <c r="AL16" s="33">
        <v>144</v>
      </c>
      <c r="AM16" s="28" t="s">
        <v>45</v>
      </c>
      <c r="AN16" s="34">
        <v>148</v>
      </c>
      <c r="AO16" s="35">
        <f>IF(AG16&gt;0,AL16-AN16,-9999)</f>
        <v>-4</v>
      </c>
      <c r="AP16" s="36">
        <f>IF(AG16&gt;0,AL16/AN16,-0.001)</f>
        <v>0.972972972972973</v>
      </c>
      <c r="AQ16" s="37">
        <f>IF(AG16&gt;0,AL16/AG16,-0.1)</f>
        <v>72</v>
      </c>
      <c r="AR16" s="28" t="s">
        <v>45</v>
      </c>
      <c r="AS16" s="38">
        <f>IF(AG16&gt;0,AN16/AG16,-0.1)</f>
        <v>74</v>
      </c>
      <c r="AT16" s="37">
        <f>IF(AG16&gt;0,AQ16-AS16,-0.1)</f>
        <v>-2</v>
      </c>
      <c r="AU16" s="39" t="s">
        <v>47</v>
      </c>
      <c r="AV16" s="29">
        <f>AW16+AY16</f>
        <v>0</v>
      </c>
      <c r="AW16" s="30" t="s">
        <v>50</v>
      </c>
      <c r="AX16" s="29" t="s">
        <v>43</v>
      </c>
      <c r="AY16" s="31" t="s">
        <v>50</v>
      </c>
      <c r="AZ16" s="32">
        <f>IF(AV16&gt;0,AW16/AV16,-0.001)</f>
        <v>-0.001</v>
      </c>
      <c r="BA16" s="33">
        <v>0</v>
      </c>
      <c r="BB16" s="28" t="s">
        <v>45</v>
      </c>
      <c r="BC16" s="34">
        <v>0</v>
      </c>
      <c r="BD16" s="35">
        <f>IF(AV16&gt;0,BA16-BC16,-9999)</f>
        <v>-9999</v>
      </c>
      <c r="BE16" s="36">
        <f>IF(AV16&gt;0,BA16/BC16,-0.001)</f>
        <v>-0.001</v>
      </c>
      <c r="BF16" s="37">
        <f>IF(AV16&gt;0,BA16/AV16,-0.1)</f>
        <v>-0.1</v>
      </c>
      <c r="BG16" s="28" t="s">
        <v>45</v>
      </c>
      <c r="BH16" s="38">
        <f>IF(AV16&gt;0,BC16/AV16,-0.1)</f>
        <v>-0.1</v>
      </c>
      <c r="BI16" s="37">
        <f>IF(AV16&gt;0,BF16-BH16,-0.1)</f>
        <v>-0.1</v>
      </c>
    </row>
    <row r="17" spans="1:61" s="40" customFormat="1" ht="12.75">
      <c r="A17" s="40" t="s">
        <v>60</v>
      </c>
      <c r="B17" s="41" t="s">
        <v>56</v>
      </c>
      <c r="C17" s="42">
        <f>R17+AG17+AV17</f>
        <v>5</v>
      </c>
      <c r="D17" s="43">
        <f>S17+AH17+AW17</f>
        <v>2</v>
      </c>
      <c r="E17" s="42" t="s">
        <v>43</v>
      </c>
      <c r="F17" s="44">
        <f>U17+AJ17+AY17</f>
        <v>3</v>
      </c>
      <c r="G17" s="45">
        <f>IF(C17&gt;0,D17/C17,-0.001)</f>
        <v>0.4</v>
      </c>
      <c r="H17" s="46">
        <f>W17+AL17+BA17</f>
        <v>355</v>
      </c>
      <c r="I17" s="47" t="s">
        <v>45</v>
      </c>
      <c r="J17" s="48">
        <f>Y17+AN17+BC17</f>
        <v>374</v>
      </c>
      <c r="K17" s="49">
        <f>IF(C17&gt;0,H17-J17,-9999)</f>
        <v>-19</v>
      </c>
      <c r="L17" s="50">
        <f>IF(C17&gt;0,H17/J17,-0.001)</f>
        <v>0.9491978609625669</v>
      </c>
      <c r="M17" s="51">
        <f>IF(C17&gt;0,H17/C17,-0.1)</f>
        <v>71</v>
      </c>
      <c r="N17" s="47" t="s">
        <v>45</v>
      </c>
      <c r="O17" s="52">
        <f>IF(C17&gt;0,J17/C17,-0.1)</f>
        <v>74.8</v>
      </c>
      <c r="P17" s="51">
        <f>IF(C17&gt;0,M17-O17,-0.1)</f>
        <v>-3.799999999999997</v>
      </c>
      <c r="Q17" s="39" t="s">
        <v>47</v>
      </c>
      <c r="R17" s="42">
        <f>S17+U17</f>
        <v>3</v>
      </c>
      <c r="S17" s="43">
        <v>1</v>
      </c>
      <c r="T17" s="42" t="s">
        <v>43</v>
      </c>
      <c r="U17" s="44">
        <v>2</v>
      </c>
      <c r="V17" s="45">
        <f>IF(R17&gt;0,S17/R17,-0.001)</f>
        <v>0.3333333333333333</v>
      </c>
      <c r="W17" s="46">
        <v>213</v>
      </c>
      <c r="X17" s="47" t="s">
        <v>45</v>
      </c>
      <c r="Y17" s="48">
        <v>246</v>
      </c>
      <c r="Z17" s="49">
        <f>IF(R17&gt;0,W17-Y17,-9999)</f>
        <v>-33</v>
      </c>
      <c r="AA17" s="50">
        <f>IF(R17&gt;0,W17/Y17,-0.001)</f>
        <v>0.8658536585365854</v>
      </c>
      <c r="AB17" s="51">
        <f>IF(R17&gt;0,W17/R17,-0.1)</f>
        <v>71</v>
      </c>
      <c r="AC17" s="47" t="s">
        <v>45</v>
      </c>
      <c r="AD17" s="52">
        <f>IF(R17&gt;0,Y17/R17,-0.1)</f>
        <v>82</v>
      </c>
      <c r="AE17" s="51">
        <f>IF(R17&gt;0,AB17-AD17,-0.1)</f>
        <v>-11</v>
      </c>
      <c r="AF17" s="39" t="s">
        <v>47</v>
      </c>
      <c r="AG17" s="42">
        <f>AH17+AJ17</f>
        <v>2</v>
      </c>
      <c r="AH17" s="43">
        <v>1</v>
      </c>
      <c r="AI17" s="42" t="s">
        <v>43</v>
      </c>
      <c r="AJ17" s="44">
        <v>1</v>
      </c>
      <c r="AK17" s="45">
        <f>IF(AG17&gt;0,AH17/AG17,-0.001)</f>
        <v>0.5</v>
      </c>
      <c r="AL17" s="46">
        <v>142</v>
      </c>
      <c r="AM17" s="47" t="s">
        <v>45</v>
      </c>
      <c r="AN17" s="48">
        <v>128</v>
      </c>
      <c r="AO17" s="49">
        <f>IF(AG17&gt;0,AL17-AN17,-9999)</f>
        <v>14</v>
      </c>
      <c r="AP17" s="50">
        <f>IF(AG17&gt;0,AL17/AN17,-0.001)</f>
        <v>1.109375</v>
      </c>
      <c r="AQ17" s="51">
        <f>IF(AG17&gt;0,AL17/AG17,-0.1)</f>
        <v>71</v>
      </c>
      <c r="AR17" s="47" t="s">
        <v>45</v>
      </c>
      <c r="AS17" s="52">
        <f>IF(AG17&gt;0,AN17/AG17,-0.1)</f>
        <v>64</v>
      </c>
      <c r="AT17" s="51">
        <f>IF(AG17&gt;0,AQ17-AS17,-0.1)</f>
        <v>7</v>
      </c>
      <c r="AU17" s="39" t="s">
        <v>47</v>
      </c>
      <c r="AV17" s="42">
        <f>AW17+AY17</f>
        <v>0</v>
      </c>
      <c r="AW17" s="43" t="s">
        <v>50</v>
      </c>
      <c r="AX17" s="42" t="s">
        <v>43</v>
      </c>
      <c r="AY17" s="44" t="s">
        <v>50</v>
      </c>
      <c r="AZ17" s="45">
        <f>IF(AV17&gt;0,AW17/AV17,-0.001)</f>
        <v>-0.001</v>
      </c>
      <c r="BA17" s="46">
        <v>0</v>
      </c>
      <c r="BB17" s="47" t="s">
        <v>45</v>
      </c>
      <c r="BC17" s="48">
        <v>0</v>
      </c>
      <c r="BD17" s="49">
        <f>IF(AV17&gt;0,BA17-BC17,-9999)</f>
        <v>-9999</v>
      </c>
      <c r="BE17" s="50">
        <f>IF(AV17&gt;0,BA17/BC17,-0.001)</f>
        <v>-0.001</v>
      </c>
      <c r="BF17" s="51">
        <f>IF(AV17&gt;0,BA17/AV17,-0.1)</f>
        <v>-0.1</v>
      </c>
      <c r="BG17" s="47" t="s">
        <v>45</v>
      </c>
      <c r="BH17" s="52">
        <f>IF(AV17&gt;0,BC17/AV17,-0.1)</f>
        <v>-0.1</v>
      </c>
      <c r="BI17" s="51">
        <f>IF(AV17&gt;0,BF17-BH17,-0.1)</f>
        <v>-0.1</v>
      </c>
    </row>
    <row r="18" spans="1:61" s="40" customFormat="1" ht="12.75">
      <c r="A18" s="27" t="s">
        <v>61</v>
      </c>
      <c r="B18" s="28" t="s">
        <v>56</v>
      </c>
      <c r="C18" s="29">
        <f>R18+AG18+AV18</f>
        <v>10</v>
      </c>
      <c r="D18" s="30">
        <f>S18+AH18+AW18</f>
        <v>7</v>
      </c>
      <c r="E18" s="29" t="s">
        <v>43</v>
      </c>
      <c r="F18" s="31">
        <f>U18+AJ18+AY18</f>
        <v>3</v>
      </c>
      <c r="G18" s="32">
        <f>IF(C18&gt;0,D18/C18,-0.001)</f>
        <v>0.7</v>
      </c>
      <c r="H18" s="33">
        <f>W18+AL18+BA18</f>
        <v>768</v>
      </c>
      <c r="I18" s="28" t="s">
        <v>45</v>
      </c>
      <c r="J18" s="34">
        <f>Y18+AN18+BC18</f>
        <v>683</v>
      </c>
      <c r="K18" s="35">
        <f>IF(C18&gt;0,H18-J18,-9999)</f>
        <v>85</v>
      </c>
      <c r="L18" s="36">
        <f>IF(C18&gt;0,H18/J18,-0.001)</f>
        <v>1.1244509516837482</v>
      </c>
      <c r="M18" s="37">
        <f>IF(C18&gt;0,H18/C18,-0.1)</f>
        <v>76.8</v>
      </c>
      <c r="N18" s="28" t="s">
        <v>45</v>
      </c>
      <c r="O18" s="38">
        <f>IF(C18&gt;0,J18/C18,-0.1)</f>
        <v>68.3</v>
      </c>
      <c r="P18" s="37">
        <f>IF(C18&gt;0,M18-O18,-0.1)</f>
        <v>8.5</v>
      </c>
      <c r="Q18" s="39" t="s">
        <v>47</v>
      </c>
      <c r="R18" s="29">
        <f>S18+U18</f>
        <v>5</v>
      </c>
      <c r="S18" s="30">
        <v>5</v>
      </c>
      <c r="T18" s="29" t="s">
        <v>43</v>
      </c>
      <c r="U18" s="31">
        <v>0</v>
      </c>
      <c r="V18" s="32">
        <f>IF(R18&gt;0,S18/R18,-0.001)</f>
        <v>1</v>
      </c>
      <c r="W18" s="33">
        <v>421</v>
      </c>
      <c r="X18" s="28" t="s">
        <v>45</v>
      </c>
      <c r="Y18" s="34">
        <v>338</v>
      </c>
      <c r="Z18" s="35">
        <f>IF(R18&gt;0,W18-Y18,-9999)</f>
        <v>83</v>
      </c>
      <c r="AA18" s="36">
        <f>IF(R18&gt;0,W18/Y18,-0.001)</f>
        <v>1.2455621301775148</v>
      </c>
      <c r="AB18" s="37">
        <f>IF(R18&gt;0,W18/R18,-0.1)</f>
        <v>84.2</v>
      </c>
      <c r="AC18" s="28" t="s">
        <v>45</v>
      </c>
      <c r="AD18" s="38">
        <f>IF(R18&gt;0,Y18/R18,-0.1)</f>
        <v>67.6</v>
      </c>
      <c r="AE18" s="37">
        <f>IF(R18&gt;0,AB18-AD18,-0.1)</f>
        <v>16.60000000000001</v>
      </c>
      <c r="AF18" s="39" t="s">
        <v>47</v>
      </c>
      <c r="AG18" s="29">
        <f>AH18+AJ18</f>
        <v>5</v>
      </c>
      <c r="AH18" s="30">
        <v>2</v>
      </c>
      <c r="AI18" s="29" t="s">
        <v>43</v>
      </c>
      <c r="AJ18" s="31">
        <v>3</v>
      </c>
      <c r="AK18" s="32">
        <f>IF(AG18&gt;0,AH18/AG18,-0.001)</f>
        <v>0.4</v>
      </c>
      <c r="AL18" s="33">
        <v>347</v>
      </c>
      <c r="AM18" s="28" t="s">
        <v>45</v>
      </c>
      <c r="AN18" s="34">
        <v>345</v>
      </c>
      <c r="AO18" s="35">
        <f>IF(AG18&gt;0,AL18-AN18,-9999)</f>
        <v>2</v>
      </c>
      <c r="AP18" s="36">
        <f>IF(AG18&gt;0,AL18/AN18,-0.001)</f>
        <v>1.0057971014492753</v>
      </c>
      <c r="AQ18" s="37">
        <f>IF(AG18&gt;0,AL18/AG18,-0.1)</f>
        <v>69.4</v>
      </c>
      <c r="AR18" s="28" t="s">
        <v>45</v>
      </c>
      <c r="AS18" s="38">
        <f>IF(AG18&gt;0,AN18/AG18,-0.1)</f>
        <v>69</v>
      </c>
      <c r="AT18" s="37">
        <f>IF(AG18&gt;0,AQ18-AS18,-0.1)</f>
        <v>0.4000000000000057</v>
      </c>
      <c r="AU18" s="39" t="s">
        <v>47</v>
      </c>
      <c r="AV18" s="29">
        <f>AW18+AY18</f>
        <v>0</v>
      </c>
      <c r="AW18" s="30" t="s">
        <v>50</v>
      </c>
      <c r="AX18" s="29" t="s">
        <v>43</v>
      </c>
      <c r="AY18" s="31" t="s">
        <v>50</v>
      </c>
      <c r="AZ18" s="32">
        <f>IF(AV18&gt;0,AW18/AV18,-0.001)</f>
        <v>-0.001</v>
      </c>
      <c r="BA18" s="33">
        <v>0</v>
      </c>
      <c r="BB18" s="28" t="s">
        <v>45</v>
      </c>
      <c r="BC18" s="34">
        <v>0</v>
      </c>
      <c r="BD18" s="35">
        <f>IF(AV18&gt;0,BA18-BC18,-9999)</f>
        <v>-9999</v>
      </c>
      <c r="BE18" s="36">
        <f>IF(AV18&gt;0,BA18/BC18,-0.001)</f>
        <v>-0.001</v>
      </c>
      <c r="BF18" s="37">
        <f>IF(AV18&gt;0,BA18/AV18,-0.1)</f>
        <v>-0.1</v>
      </c>
      <c r="BG18" s="28" t="s">
        <v>45</v>
      </c>
      <c r="BH18" s="38">
        <f>IF(AV18&gt;0,BC18/AV18,-0.1)</f>
        <v>-0.1</v>
      </c>
      <c r="BI18" s="37">
        <f>IF(AV18&gt;0,BF18-BH18,-0.1)</f>
        <v>-0.1</v>
      </c>
    </row>
    <row r="19" spans="1:61" s="40" customFormat="1" ht="12.75">
      <c r="A19" s="40" t="s">
        <v>62</v>
      </c>
      <c r="B19" s="41" t="s">
        <v>56</v>
      </c>
      <c r="C19" s="42">
        <f>R19+AG19+AV19</f>
        <v>2</v>
      </c>
      <c r="D19" s="43">
        <f>S19+AH19+AW19</f>
        <v>0</v>
      </c>
      <c r="E19" s="42" t="s">
        <v>43</v>
      </c>
      <c r="F19" s="44">
        <f>U19+AJ19+AY19</f>
        <v>2</v>
      </c>
      <c r="G19" s="45">
        <f>IF(C19&gt;0,D19/C19,-0.001)</f>
        <v>0</v>
      </c>
      <c r="H19" s="46">
        <f>W19+AL19+BA19</f>
        <v>124</v>
      </c>
      <c r="I19" s="47" t="s">
        <v>45</v>
      </c>
      <c r="J19" s="48">
        <f>Y19+AN19+BC19</f>
        <v>140</v>
      </c>
      <c r="K19" s="49">
        <f>IF(C19&gt;0,H19-J19,-9999)</f>
        <v>-16</v>
      </c>
      <c r="L19" s="50">
        <f>IF(C19&gt;0,H19/J19,-0.001)</f>
        <v>0.8857142857142857</v>
      </c>
      <c r="M19" s="51">
        <f>IF(C19&gt;0,H19/C19,-0.1)</f>
        <v>62</v>
      </c>
      <c r="N19" s="47" t="s">
        <v>45</v>
      </c>
      <c r="O19" s="52">
        <f>IF(C19&gt;0,J19/C19,-0.1)</f>
        <v>70</v>
      </c>
      <c r="P19" s="51">
        <f>IF(C19&gt;0,M19-O19,-0.1)</f>
        <v>-8</v>
      </c>
      <c r="Q19" s="39" t="s">
        <v>47</v>
      </c>
      <c r="R19" s="42">
        <f>S19+U19</f>
        <v>1</v>
      </c>
      <c r="S19" s="43">
        <v>0</v>
      </c>
      <c r="T19" s="42" t="s">
        <v>43</v>
      </c>
      <c r="U19" s="44">
        <v>1</v>
      </c>
      <c r="V19" s="45">
        <f>IF(R19&gt;0,S19/R19,-0.001)</f>
        <v>0</v>
      </c>
      <c r="W19" s="46">
        <v>66</v>
      </c>
      <c r="X19" s="47" t="s">
        <v>45</v>
      </c>
      <c r="Y19" s="48">
        <v>70</v>
      </c>
      <c r="Z19" s="49">
        <f>IF(R19&gt;0,W19-Y19,-9999)</f>
        <v>-4</v>
      </c>
      <c r="AA19" s="50">
        <f>IF(R19&gt;0,W19/Y19,-0.001)</f>
        <v>0.9428571428571428</v>
      </c>
      <c r="AB19" s="51">
        <f>IF(R19&gt;0,W19/R19,-0.1)</f>
        <v>66</v>
      </c>
      <c r="AC19" s="47" t="s">
        <v>45</v>
      </c>
      <c r="AD19" s="52">
        <f>IF(R19&gt;0,Y19/R19,-0.1)</f>
        <v>70</v>
      </c>
      <c r="AE19" s="51">
        <f>IF(R19&gt;0,AB19-AD19,-0.1)</f>
        <v>-4</v>
      </c>
      <c r="AF19" s="39" t="s">
        <v>47</v>
      </c>
      <c r="AG19" s="42">
        <f>AH19+AJ19</f>
        <v>1</v>
      </c>
      <c r="AH19" s="43">
        <v>0</v>
      </c>
      <c r="AI19" s="42" t="s">
        <v>43</v>
      </c>
      <c r="AJ19" s="44">
        <v>1</v>
      </c>
      <c r="AK19" s="45">
        <f>IF(AG19&gt;0,AH19/AG19,-0.001)</f>
        <v>0</v>
      </c>
      <c r="AL19" s="46">
        <v>58</v>
      </c>
      <c r="AM19" s="47" t="s">
        <v>45</v>
      </c>
      <c r="AN19" s="48">
        <v>70</v>
      </c>
      <c r="AO19" s="49">
        <f>IF(AG19&gt;0,AL19-AN19,-9999)</f>
        <v>-12</v>
      </c>
      <c r="AP19" s="50">
        <f>IF(AG19&gt;0,AL19/AN19,-0.001)</f>
        <v>0.8285714285714286</v>
      </c>
      <c r="AQ19" s="51">
        <f>IF(AG19&gt;0,AL19/AG19,-0.1)</f>
        <v>58</v>
      </c>
      <c r="AR19" s="47" t="s">
        <v>45</v>
      </c>
      <c r="AS19" s="52">
        <f>IF(AG19&gt;0,AN19/AG19,-0.1)</f>
        <v>70</v>
      </c>
      <c r="AT19" s="51">
        <f>IF(AG19&gt;0,AQ19-AS19,-0.1)</f>
        <v>-12</v>
      </c>
      <c r="AU19" s="39" t="s">
        <v>47</v>
      </c>
      <c r="AV19" s="42">
        <f>AW19+AY19</f>
        <v>0</v>
      </c>
      <c r="AW19" s="43" t="s">
        <v>50</v>
      </c>
      <c r="AX19" s="42" t="s">
        <v>43</v>
      </c>
      <c r="AY19" s="44" t="s">
        <v>50</v>
      </c>
      <c r="AZ19" s="45">
        <f>IF(AV19&gt;0,AW19/AV19,-0.001)</f>
        <v>-0.001</v>
      </c>
      <c r="BA19" s="46">
        <v>0</v>
      </c>
      <c r="BB19" s="47" t="s">
        <v>45</v>
      </c>
      <c r="BC19" s="48">
        <v>0</v>
      </c>
      <c r="BD19" s="49">
        <f>IF(AV19&gt;0,BA19-BC19,-9999)</f>
        <v>-9999</v>
      </c>
      <c r="BE19" s="50">
        <f>IF(AV19&gt;0,BA19/BC19,-0.001)</f>
        <v>-0.001</v>
      </c>
      <c r="BF19" s="51">
        <f>IF(AV19&gt;0,BA19/AV19,-0.1)</f>
        <v>-0.1</v>
      </c>
      <c r="BG19" s="47" t="s">
        <v>45</v>
      </c>
      <c r="BH19" s="52">
        <f>IF(AV19&gt;0,BC19/AV19,-0.1)</f>
        <v>-0.1</v>
      </c>
      <c r="BI19" s="51">
        <f>IF(AV19&gt;0,BF19-BH19,-0.1)</f>
        <v>-0.1</v>
      </c>
    </row>
    <row r="20" spans="1:61" s="40" customFormat="1" ht="12.75">
      <c r="A20" s="27" t="s">
        <v>63</v>
      </c>
      <c r="B20" s="28" t="s">
        <v>56</v>
      </c>
      <c r="C20" s="29">
        <f>R20+AG20+AV20</f>
        <v>7</v>
      </c>
      <c r="D20" s="30">
        <f>S20+AH20+AW20</f>
        <v>4</v>
      </c>
      <c r="E20" s="29" t="s">
        <v>43</v>
      </c>
      <c r="F20" s="31">
        <f>U20+AJ20+AY20</f>
        <v>3</v>
      </c>
      <c r="G20" s="32">
        <f>IF(C20&gt;0,D20/C20,-0.001)</f>
        <v>0.5714285714285714</v>
      </c>
      <c r="H20" s="33">
        <f>W20+AL20+BA20</f>
        <v>508</v>
      </c>
      <c r="I20" s="28" t="s">
        <v>45</v>
      </c>
      <c r="J20" s="34">
        <f>Y20+AN20+BC20</f>
        <v>515</v>
      </c>
      <c r="K20" s="35">
        <f>IF(C20&gt;0,H20-J20,-9999)</f>
        <v>-7</v>
      </c>
      <c r="L20" s="36">
        <f>IF(C20&gt;0,H20/J20,-0.001)</f>
        <v>0.9864077669902913</v>
      </c>
      <c r="M20" s="37">
        <f>IF(C20&gt;0,H20/C20,-0.1)</f>
        <v>72.57142857142857</v>
      </c>
      <c r="N20" s="28" t="s">
        <v>45</v>
      </c>
      <c r="O20" s="38">
        <f>IF(C20&gt;0,J20/C20,-0.1)</f>
        <v>73.57142857142857</v>
      </c>
      <c r="P20" s="37">
        <f>IF(C20&gt;0,M20-O20,-0.1)</f>
        <v>-1</v>
      </c>
      <c r="Q20" s="39" t="s">
        <v>47</v>
      </c>
      <c r="R20" s="29">
        <f>S20+U20</f>
        <v>3</v>
      </c>
      <c r="S20" s="30">
        <v>2</v>
      </c>
      <c r="T20" s="29" t="s">
        <v>43</v>
      </c>
      <c r="U20" s="31">
        <v>1</v>
      </c>
      <c r="V20" s="32">
        <f>IF(R20&gt;0,S20/R20,-0.001)</f>
        <v>0.6666666666666666</v>
      </c>
      <c r="W20" s="33">
        <v>219</v>
      </c>
      <c r="X20" s="28" t="s">
        <v>45</v>
      </c>
      <c r="Y20" s="34">
        <v>235</v>
      </c>
      <c r="Z20" s="35">
        <f>IF(R20&gt;0,W20-Y20,-9999)</f>
        <v>-16</v>
      </c>
      <c r="AA20" s="36">
        <f>IF(R20&gt;0,W20/Y20,-0.001)</f>
        <v>0.9319148936170213</v>
      </c>
      <c r="AB20" s="37">
        <f>IF(R20&gt;0,W20/R20,-0.1)</f>
        <v>73</v>
      </c>
      <c r="AC20" s="28" t="s">
        <v>45</v>
      </c>
      <c r="AD20" s="38">
        <f>IF(R20&gt;0,Y20/R20,-0.1)</f>
        <v>78.33333333333333</v>
      </c>
      <c r="AE20" s="37">
        <f>IF(R20&gt;0,AB20-AD20,-0.1)</f>
        <v>-5.333333333333329</v>
      </c>
      <c r="AF20" s="39" t="s">
        <v>47</v>
      </c>
      <c r="AG20" s="29">
        <f>AH20+AJ20</f>
        <v>4</v>
      </c>
      <c r="AH20" s="30">
        <v>2</v>
      </c>
      <c r="AI20" s="29" t="s">
        <v>43</v>
      </c>
      <c r="AJ20" s="31">
        <v>2</v>
      </c>
      <c r="AK20" s="32">
        <f>IF(AG20&gt;0,AH20/AG20,-0.001)</f>
        <v>0.5</v>
      </c>
      <c r="AL20" s="33">
        <v>289</v>
      </c>
      <c r="AM20" s="28" t="s">
        <v>45</v>
      </c>
      <c r="AN20" s="34">
        <v>280</v>
      </c>
      <c r="AO20" s="35">
        <f>IF(AG20&gt;0,AL20-AN20,-9999)</f>
        <v>9</v>
      </c>
      <c r="AP20" s="36">
        <f>IF(AG20&gt;0,AL20/AN20,-0.001)</f>
        <v>1.0321428571428573</v>
      </c>
      <c r="AQ20" s="37">
        <f>IF(AG20&gt;0,AL20/AG20,-0.1)</f>
        <v>72.25</v>
      </c>
      <c r="AR20" s="28" t="s">
        <v>45</v>
      </c>
      <c r="AS20" s="38">
        <f>IF(AG20&gt;0,AN20/AG20,-0.1)</f>
        <v>70</v>
      </c>
      <c r="AT20" s="37">
        <f>IF(AG20&gt;0,AQ20-AS20,-0.1)</f>
        <v>2.25</v>
      </c>
      <c r="AU20" s="39" t="s">
        <v>47</v>
      </c>
      <c r="AV20" s="29">
        <f>AW20+AY20</f>
        <v>0</v>
      </c>
      <c r="AW20" s="30" t="s">
        <v>50</v>
      </c>
      <c r="AX20" s="29" t="s">
        <v>43</v>
      </c>
      <c r="AY20" s="31">
        <v>0</v>
      </c>
      <c r="AZ20" s="32">
        <f>IF(AV20&gt;0,AW20/AV20,-0.001)</f>
        <v>-0.001</v>
      </c>
      <c r="BA20" s="33">
        <v>0</v>
      </c>
      <c r="BB20" s="28" t="s">
        <v>45</v>
      </c>
      <c r="BC20" s="34">
        <v>0</v>
      </c>
      <c r="BD20" s="35">
        <f>IF(AV20&gt;0,BA20-BC20,-9999)</f>
        <v>-9999</v>
      </c>
      <c r="BE20" s="36">
        <f>IF(AV20&gt;0,BA20/BC20,-0.001)</f>
        <v>-0.001</v>
      </c>
      <c r="BF20" s="37">
        <f>IF(AV20&gt;0,BA20/AV20,-0.1)</f>
        <v>-0.1</v>
      </c>
      <c r="BG20" s="28" t="s">
        <v>45</v>
      </c>
      <c r="BH20" s="38">
        <f>IF(AV20&gt;0,BC20/AV20,-0.1)</f>
        <v>-0.1</v>
      </c>
      <c r="BI20" s="37">
        <f>IF(AV20&gt;0,BF20-BH20,-0.1)</f>
        <v>-0.1</v>
      </c>
    </row>
    <row r="21" spans="1:61" s="40" customFormat="1" ht="12.75">
      <c r="A21" s="40" t="s">
        <v>64</v>
      </c>
      <c r="B21" s="41" t="s">
        <v>56</v>
      </c>
      <c r="C21" s="42">
        <f>R21+AG21+AV21</f>
        <v>3</v>
      </c>
      <c r="D21" s="43">
        <f>S21+AH21+AW21</f>
        <v>1</v>
      </c>
      <c r="E21" s="42" t="s">
        <v>43</v>
      </c>
      <c r="F21" s="44">
        <f>U21+AJ21+AY21</f>
        <v>2</v>
      </c>
      <c r="G21" s="45">
        <f>IF(C21&gt;0,D21/C21,-0.001)</f>
        <v>0.3333333333333333</v>
      </c>
      <c r="H21" s="46">
        <f>W21+AL21+BA21</f>
        <v>203</v>
      </c>
      <c r="I21" s="47" t="s">
        <v>45</v>
      </c>
      <c r="J21" s="48">
        <f>Y21+AN21+BC21</f>
        <v>215</v>
      </c>
      <c r="K21" s="49">
        <f>IF(C21&gt;0,H21-J21,-9999)</f>
        <v>-12</v>
      </c>
      <c r="L21" s="50">
        <f>IF(C21&gt;0,H21/J21,-0.001)</f>
        <v>0.9441860465116279</v>
      </c>
      <c r="M21" s="51">
        <f>IF(C21&gt;0,H21/C21,-0.1)</f>
        <v>67.66666666666667</v>
      </c>
      <c r="N21" s="47" t="s">
        <v>45</v>
      </c>
      <c r="O21" s="52">
        <f>IF(C21&gt;0,J21/C21,-0.1)</f>
        <v>71.66666666666667</v>
      </c>
      <c r="P21" s="51">
        <f>IF(C21&gt;0,M21-O21,-0.1)</f>
        <v>-4</v>
      </c>
      <c r="Q21" s="39" t="s">
        <v>47</v>
      </c>
      <c r="R21" s="42">
        <f>S21+U21</f>
        <v>2</v>
      </c>
      <c r="S21" s="43">
        <v>1</v>
      </c>
      <c r="T21" s="42" t="s">
        <v>43</v>
      </c>
      <c r="U21" s="44">
        <v>1</v>
      </c>
      <c r="V21" s="45">
        <f>IF(R21&gt;0,S21/R21,-0.001)</f>
        <v>0.5</v>
      </c>
      <c r="W21" s="46">
        <v>140</v>
      </c>
      <c r="X21" s="47" t="s">
        <v>45</v>
      </c>
      <c r="Y21" s="48">
        <v>143</v>
      </c>
      <c r="Z21" s="49">
        <f>IF(R21&gt;0,W21-Y21,-9999)</f>
        <v>-3</v>
      </c>
      <c r="AA21" s="50">
        <f>IF(R21&gt;0,W21/Y21,-0.001)</f>
        <v>0.9790209790209791</v>
      </c>
      <c r="AB21" s="51">
        <f>IF(R21&gt;0,W21/R21,-0.1)</f>
        <v>70</v>
      </c>
      <c r="AC21" s="47" t="s">
        <v>45</v>
      </c>
      <c r="AD21" s="52">
        <f>IF(R21&gt;0,Y21/R21,-0.1)</f>
        <v>71.5</v>
      </c>
      <c r="AE21" s="51">
        <f>IF(R21&gt;0,AB21-AD21,-0.1)</f>
        <v>-1.5</v>
      </c>
      <c r="AF21" s="39" t="s">
        <v>47</v>
      </c>
      <c r="AG21" s="42">
        <f>AH21+AJ21</f>
        <v>1</v>
      </c>
      <c r="AH21" s="43">
        <v>0</v>
      </c>
      <c r="AI21" s="42" t="s">
        <v>43</v>
      </c>
      <c r="AJ21" s="44">
        <v>1</v>
      </c>
      <c r="AK21" s="45">
        <f>IF(AG21&gt;0,AH21/AG21,-0.001)</f>
        <v>0</v>
      </c>
      <c r="AL21" s="46">
        <v>63</v>
      </c>
      <c r="AM21" s="47" t="s">
        <v>45</v>
      </c>
      <c r="AN21" s="48">
        <v>72</v>
      </c>
      <c r="AO21" s="49">
        <f>IF(AG21&gt;0,AL21-AN21,-9999)</f>
        <v>-9</v>
      </c>
      <c r="AP21" s="50">
        <f>IF(AG21&gt;0,AL21/AN21,-0.001)</f>
        <v>0.875</v>
      </c>
      <c r="AQ21" s="51">
        <f>IF(AG21&gt;0,AL21/AG21,-0.1)</f>
        <v>63</v>
      </c>
      <c r="AR21" s="47" t="s">
        <v>45</v>
      </c>
      <c r="AS21" s="52">
        <f>IF(AG21&gt;0,AN21/AG21,-0.1)</f>
        <v>72</v>
      </c>
      <c r="AT21" s="51">
        <f>IF(AG21&gt;0,AQ21-AS21,-0.1)</f>
        <v>-9</v>
      </c>
      <c r="AU21" s="39" t="s">
        <v>47</v>
      </c>
      <c r="AV21" s="42">
        <f>AW21+AY21</f>
        <v>0</v>
      </c>
      <c r="AW21" s="43" t="s">
        <v>50</v>
      </c>
      <c r="AX21" s="42" t="s">
        <v>43</v>
      </c>
      <c r="AY21" s="44">
        <v>0</v>
      </c>
      <c r="AZ21" s="45">
        <f>IF(AV21&gt;0,AW21/AV21,-0.001)</f>
        <v>-0.001</v>
      </c>
      <c r="BA21" s="46">
        <v>0</v>
      </c>
      <c r="BB21" s="47" t="s">
        <v>45</v>
      </c>
      <c r="BC21" s="48">
        <v>0</v>
      </c>
      <c r="BD21" s="49">
        <f>IF(AV21&gt;0,BA21-BC21,-9999)</f>
        <v>-9999</v>
      </c>
      <c r="BE21" s="50">
        <f>IF(AV21&gt;0,BA21/BC21,-0.001)</f>
        <v>-0.001</v>
      </c>
      <c r="BF21" s="51">
        <f>IF(AV21&gt;0,BA21/AV21,-0.1)</f>
        <v>-0.1</v>
      </c>
      <c r="BG21" s="47" t="s">
        <v>45</v>
      </c>
      <c r="BH21" s="52">
        <f>IF(AV21&gt;0,BC21/AV21,-0.1)</f>
        <v>-0.1</v>
      </c>
      <c r="BI21" s="51">
        <f>IF(AV21&gt;0,BF21-BH21,-0.1)</f>
        <v>-0.1</v>
      </c>
    </row>
    <row r="22" spans="1:61" s="40" customFormat="1" ht="12.75">
      <c r="A22" s="27" t="s">
        <v>65</v>
      </c>
      <c r="B22" s="28" t="s">
        <v>56</v>
      </c>
      <c r="C22" s="29">
        <f>R22+AG22+AV22</f>
        <v>3</v>
      </c>
      <c r="D22" s="30">
        <f>S22+AH22+AW22</f>
        <v>1</v>
      </c>
      <c r="E22" s="29" t="s">
        <v>43</v>
      </c>
      <c r="F22" s="31">
        <f>U22+AJ22+AY22</f>
        <v>2</v>
      </c>
      <c r="G22" s="32">
        <f>IF(C22&gt;0,D22/C22,-0.001)</f>
        <v>0.3333333333333333</v>
      </c>
      <c r="H22" s="33">
        <f>W22+AL22+BA22</f>
        <v>244</v>
      </c>
      <c r="I22" s="28" t="s">
        <v>45</v>
      </c>
      <c r="J22" s="34">
        <f>Y22+AN22+BC22</f>
        <v>250</v>
      </c>
      <c r="K22" s="35">
        <f>IF(C22&gt;0,H22-J22,-9999)</f>
        <v>-6</v>
      </c>
      <c r="L22" s="36">
        <f>IF(C22&gt;0,H22/J22,-0.001)</f>
        <v>0.976</v>
      </c>
      <c r="M22" s="37">
        <f>IF(C22&gt;0,H22/C22,-0.1)</f>
        <v>81.33333333333333</v>
      </c>
      <c r="N22" s="28" t="s">
        <v>45</v>
      </c>
      <c r="O22" s="38">
        <f>IF(C22&gt;0,J22/C22,-0.1)</f>
        <v>83.33333333333333</v>
      </c>
      <c r="P22" s="37">
        <f>IF(C22&gt;0,M22-O22,-0.1)</f>
        <v>-2</v>
      </c>
      <c r="Q22" s="39" t="s">
        <v>47</v>
      </c>
      <c r="R22" s="29">
        <f>S22+U22</f>
        <v>1</v>
      </c>
      <c r="S22" s="30">
        <v>1</v>
      </c>
      <c r="T22" s="29" t="s">
        <v>43</v>
      </c>
      <c r="U22" s="31">
        <v>0</v>
      </c>
      <c r="V22" s="32">
        <f>IF(R22&gt;0,S22/R22,-0.001)</f>
        <v>1</v>
      </c>
      <c r="W22" s="33">
        <v>90</v>
      </c>
      <c r="X22" s="28" t="s">
        <v>45</v>
      </c>
      <c r="Y22" s="34">
        <v>78</v>
      </c>
      <c r="Z22" s="35">
        <f>IF(R22&gt;0,W22-Y22,-9999)</f>
        <v>12</v>
      </c>
      <c r="AA22" s="36">
        <f>IF(R22&gt;0,W22/Y22,-0.001)</f>
        <v>1.1538461538461537</v>
      </c>
      <c r="AB22" s="37">
        <f>IF(R22&gt;0,W22/R22,-0.1)</f>
        <v>90</v>
      </c>
      <c r="AC22" s="28" t="s">
        <v>45</v>
      </c>
      <c r="AD22" s="38">
        <f>IF(R22&gt;0,Y22/R22,-0.1)</f>
        <v>78</v>
      </c>
      <c r="AE22" s="37">
        <f>IF(R22&gt;0,AB22-AD22,-0.1)</f>
        <v>12</v>
      </c>
      <c r="AF22" s="39" t="s">
        <v>47</v>
      </c>
      <c r="AG22" s="29">
        <f>AH22+AJ22</f>
        <v>2</v>
      </c>
      <c r="AH22" s="30">
        <v>0</v>
      </c>
      <c r="AI22" s="29" t="s">
        <v>43</v>
      </c>
      <c r="AJ22" s="31">
        <v>2</v>
      </c>
      <c r="AK22" s="32">
        <f>IF(AG22&gt;0,AH22/AG22,-0.001)</f>
        <v>0</v>
      </c>
      <c r="AL22" s="33">
        <v>154</v>
      </c>
      <c r="AM22" s="28" t="s">
        <v>45</v>
      </c>
      <c r="AN22" s="34">
        <v>172</v>
      </c>
      <c r="AO22" s="35">
        <f>IF(AG22&gt;0,AL22-AN22,-9999)</f>
        <v>-18</v>
      </c>
      <c r="AP22" s="36">
        <f>IF(AG22&gt;0,AL22/AN22,-0.001)</f>
        <v>0.8953488372093024</v>
      </c>
      <c r="AQ22" s="37">
        <f>IF(AG22&gt;0,AL22/AG22,-0.1)</f>
        <v>77</v>
      </c>
      <c r="AR22" s="28" t="s">
        <v>45</v>
      </c>
      <c r="AS22" s="38">
        <f>IF(AG22&gt;0,AN22/AG22,-0.1)</f>
        <v>86</v>
      </c>
      <c r="AT22" s="37">
        <f>IF(AG22&gt;0,AQ22-AS22,-0.1)</f>
        <v>-9</v>
      </c>
      <c r="AU22" s="39" t="s">
        <v>47</v>
      </c>
      <c r="AV22" s="29">
        <f>AW22+AY22</f>
        <v>0</v>
      </c>
      <c r="AW22" s="30" t="s">
        <v>50</v>
      </c>
      <c r="AX22" s="29" t="s">
        <v>43</v>
      </c>
      <c r="AY22" s="31" t="s">
        <v>50</v>
      </c>
      <c r="AZ22" s="32">
        <f>IF(AV22&gt;0,AW22/AV22,-0.001)</f>
        <v>-0.001</v>
      </c>
      <c r="BA22" s="33">
        <v>0</v>
      </c>
      <c r="BB22" s="28" t="s">
        <v>45</v>
      </c>
      <c r="BC22" s="34">
        <v>0</v>
      </c>
      <c r="BD22" s="35">
        <f>IF(AV22&gt;0,BA22-BC22,-9999)</f>
        <v>-9999</v>
      </c>
      <c r="BE22" s="36">
        <f>IF(AV22&gt;0,BA22/BC22,-0.001)</f>
        <v>-0.001</v>
      </c>
      <c r="BF22" s="37">
        <f>IF(AV22&gt;0,BA22/AV22,-0.1)</f>
        <v>-0.1</v>
      </c>
      <c r="BG22" s="28" t="s">
        <v>45</v>
      </c>
      <c r="BH22" s="38">
        <f>IF(AV22&gt;0,BC22/AV22,-0.1)</f>
        <v>-0.1</v>
      </c>
      <c r="BI22" s="37">
        <f>IF(AV22&gt;0,BF22-BH22,-0.1)</f>
        <v>-0.1</v>
      </c>
    </row>
    <row r="23" spans="1:61" s="40" customFormat="1" ht="12.75">
      <c r="A23" s="40" t="s">
        <v>66</v>
      </c>
      <c r="B23" s="41" t="s">
        <v>56</v>
      </c>
      <c r="C23" s="42">
        <f>R23+AG23+AV23</f>
        <v>2</v>
      </c>
      <c r="D23" s="43">
        <f>S23+AH23+AW23</f>
        <v>0</v>
      </c>
      <c r="E23" s="42" t="s">
        <v>43</v>
      </c>
      <c r="F23" s="44">
        <f>U23+AJ23+AY23</f>
        <v>2</v>
      </c>
      <c r="G23" s="45">
        <f>IF(C23&gt;0,D23/C23,-0.001)</f>
        <v>0</v>
      </c>
      <c r="H23" s="46">
        <f>W23+AL23+BA23</f>
        <v>112</v>
      </c>
      <c r="I23" s="47" t="s">
        <v>45</v>
      </c>
      <c r="J23" s="48">
        <f>Y23+AN23+BC23</f>
        <v>137</v>
      </c>
      <c r="K23" s="49">
        <f>IF(C23&gt;0,H23-J23,-9999)</f>
        <v>-25</v>
      </c>
      <c r="L23" s="50">
        <f>IF(C23&gt;0,H23/J23,-0.001)</f>
        <v>0.8175182481751825</v>
      </c>
      <c r="M23" s="51">
        <f>IF(C23&gt;0,H23/C23,-0.1)</f>
        <v>56</v>
      </c>
      <c r="N23" s="47" t="s">
        <v>45</v>
      </c>
      <c r="O23" s="52">
        <f>IF(C23&gt;0,J23/C23,-0.1)</f>
        <v>68.5</v>
      </c>
      <c r="P23" s="51">
        <f>IF(C23&gt;0,M23-O23,-0.1)</f>
        <v>-12.5</v>
      </c>
      <c r="Q23" s="39" t="s">
        <v>47</v>
      </c>
      <c r="R23" s="42">
        <f>S23+U23</f>
        <v>1</v>
      </c>
      <c r="S23" s="43">
        <v>0</v>
      </c>
      <c r="T23" s="42" t="s">
        <v>43</v>
      </c>
      <c r="U23" s="44">
        <v>1</v>
      </c>
      <c r="V23" s="45">
        <f>IF(R23&gt;0,S23/R23,-0.001)</f>
        <v>0</v>
      </c>
      <c r="W23" s="46">
        <v>57</v>
      </c>
      <c r="X23" s="47" t="s">
        <v>45</v>
      </c>
      <c r="Y23" s="48">
        <v>75</v>
      </c>
      <c r="Z23" s="49">
        <f>IF(R23&gt;0,W23-Y23,-9999)</f>
        <v>-18</v>
      </c>
      <c r="AA23" s="50">
        <f>IF(R23&gt;0,W23/Y23,-0.001)</f>
        <v>0.76</v>
      </c>
      <c r="AB23" s="51">
        <f>IF(R23&gt;0,W23/R23,-0.1)</f>
        <v>57</v>
      </c>
      <c r="AC23" s="47" t="s">
        <v>45</v>
      </c>
      <c r="AD23" s="52">
        <f>IF(R23&gt;0,Y23/R23,-0.1)</f>
        <v>75</v>
      </c>
      <c r="AE23" s="51">
        <f>IF(R23&gt;0,AB23-AD23,-0.1)</f>
        <v>-18</v>
      </c>
      <c r="AF23" s="39" t="s">
        <v>47</v>
      </c>
      <c r="AG23" s="42">
        <f>AH23+AJ23</f>
        <v>1</v>
      </c>
      <c r="AH23" s="43">
        <v>0</v>
      </c>
      <c r="AI23" s="42" t="s">
        <v>43</v>
      </c>
      <c r="AJ23" s="44">
        <v>1</v>
      </c>
      <c r="AK23" s="45">
        <f>IF(AG23&gt;0,AH23/AG23,-0.001)</f>
        <v>0</v>
      </c>
      <c r="AL23" s="46">
        <v>55</v>
      </c>
      <c r="AM23" s="47" t="s">
        <v>45</v>
      </c>
      <c r="AN23" s="48">
        <v>62</v>
      </c>
      <c r="AO23" s="49">
        <f>IF(AG23&gt;0,AL23-AN23,-9999)</f>
        <v>-7</v>
      </c>
      <c r="AP23" s="50">
        <f>IF(AG23&gt;0,AL23/AN23,-0.001)</f>
        <v>0.8870967741935484</v>
      </c>
      <c r="AQ23" s="51">
        <f>IF(AG23&gt;0,AL23/AG23,-0.1)</f>
        <v>55</v>
      </c>
      <c r="AR23" s="47" t="s">
        <v>45</v>
      </c>
      <c r="AS23" s="52">
        <f>IF(AG23&gt;0,AN23/AG23,-0.1)</f>
        <v>62</v>
      </c>
      <c r="AT23" s="51">
        <f>IF(AG23&gt;0,AQ23-AS23,-0.1)</f>
        <v>-7</v>
      </c>
      <c r="AU23" s="39" t="s">
        <v>47</v>
      </c>
      <c r="AV23" s="42">
        <f>AW23+AY23</f>
        <v>0</v>
      </c>
      <c r="AW23" s="43" t="s">
        <v>50</v>
      </c>
      <c r="AX23" s="42" t="s">
        <v>43</v>
      </c>
      <c r="AY23" s="44" t="s">
        <v>50</v>
      </c>
      <c r="AZ23" s="45">
        <f>IF(AV23&gt;0,AW23/AV23,-0.001)</f>
        <v>-0.001</v>
      </c>
      <c r="BA23" s="46">
        <v>0</v>
      </c>
      <c r="BB23" s="47" t="s">
        <v>45</v>
      </c>
      <c r="BC23" s="48">
        <v>0</v>
      </c>
      <c r="BD23" s="49">
        <f>IF(AV23&gt;0,BA23-BC23,-9999)</f>
        <v>-9999</v>
      </c>
      <c r="BE23" s="50">
        <f>IF(AV23&gt;0,BA23/BC23,-0.001)</f>
        <v>-0.001</v>
      </c>
      <c r="BF23" s="51">
        <f>IF(AV23&gt;0,BA23/AV23,-0.1)</f>
        <v>-0.1</v>
      </c>
      <c r="BG23" s="47" t="s">
        <v>45</v>
      </c>
      <c r="BH23" s="52">
        <f>IF(AV23&gt;0,BC23/AV23,-0.1)</f>
        <v>-0.1</v>
      </c>
      <c r="BI23" s="51">
        <f>IF(AV23&gt;0,BF23-BH23,-0.1)</f>
        <v>-0.1</v>
      </c>
    </row>
    <row r="24" spans="1:61" s="40" customFormat="1" ht="12.75">
      <c r="A24" s="27" t="s">
        <v>67</v>
      </c>
      <c r="B24" s="28" t="s">
        <v>56</v>
      </c>
      <c r="C24" s="29">
        <f>R24+AG24+AV24</f>
        <v>3</v>
      </c>
      <c r="D24" s="30">
        <f>S24+AH24+AW24</f>
        <v>1</v>
      </c>
      <c r="E24" s="29" t="s">
        <v>43</v>
      </c>
      <c r="F24" s="31">
        <f>U24+AJ24+AY24</f>
        <v>2</v>
      </c>
      <c r="G24" s="32">
        <f>IF(C24&gt;0,D24/C24,-0.001)</f>
        <v>0.3333333333333333</v>
      </c>
      <c r="H24" s="33">
        <f>W24+AL24+BA24</f>
        <v>222</v>
      </c>
      <c r="I24" s="28" t="s">
        <v>45</v>
      </c>
      <c r="J24" s="34">
        <f>Y24+AN24+BC24</f>
        <v>231</v>
      </c>
      <c r="K24" s="35">
        <f>IF(C24&gt;0,H24-J24,-9999)</f>
        <v>-9</v>
      </c>
      <c r="L24" s="36">
        <f>IF(C24&gt;0,H24/J24,-0.001)</f>
        <v>0.961038961038961</v>
      </c>
      <c r="M24" s="37">
        <f>IF(C24&gt;0,H24/C24,-0.1)</f>
        <v>74</v>
      </c>
      <c r="N24" s="28" t="s">
        <v>45</v>
      </c>
      <c r="O24" s="38">
        <f>IF(C24&gt;0,J24/C24,-0.1)</f>
        <v>77</v>
      </c>
      <c r="P24" s="37">
        <f>IF(C24&gt;0,M24-O24,-0.1)</f>
        <v>-3</v>
      </c>
      <c r="Q24" s="39" t="s">
        <v>47</v>
      </c>
      <c r="R24" s="29">
        <f>S24+U24</f>
        <v>1</v>
      </c>
      <c r="S24" s="30">
        <v>1</v>
      </c>
      <c r="T24" s="29" t="s">
        <v>43</v>
      </c>
      <c r="U24" s="31">
        <v>0</v>
      </c>
      <c r="V24" s="32">
        <f>IF(R24&gt;0,S24/R24,-0.001)</f>
        <v>1</v>
      </c>
      <c r="W24" s="33">
        <v>90</v>
      </c>
      <c r="X24" s="28" t="s">
        <v>45</v>
      </c>
      <c r="Y24" s="34">
        <v>76</v>
      </c>
      <c r="Z24" s="35">
        <f>IF(R24&gt;0,W24-Y24,-9999)</f>
        <v>14</v>
      </c>
      <c r="AA24" s="36">
        <f>IF(R24&gt;0,W24/Y24,-0.001)</f>
        <v>1.1842105263157894</v>
      </c>
      <c r="AB24" s="37">
        <f>IF(R24&gt;0,W24/R24,-0.1)</f>
        <v>90</v>
      </c>
      <c r="AC24" s="28" t="s">
        <v>45</v>
      </c>
      <c r="AD24" s="38">
        <f>IF(R24&gt;0,Y24/R24,-0.1)</f>
        <v>76</v>
      </c>
      <c r="AE24" s="37">
        <f>IF(R24&gt;0,AB24-AD24,-0.1)</f>
        <v>14</v>
      </c>
      <c r="AF24" s="39" t="s">
        <v>47</v>
      </c>
      <c r="AG24" s="29">
        <f>AH24+AJ24</f>
        <v>2</v>
      </c>
      <c r="AH24" s="30">
        <v>0</v>
      </c>
      <c r="AI24" s="29" t="s">
        <v>43</v>
      </c>
      <c r="AJ24" s="31">
        <v>2</v>
      </c>
      <c r="AK24" s="32">
        <f>IF(AG24&gt;0,AH24/AG24,-0.001)</f>
        <v>0</v>
      </c>
      <c r="AL24" s="33">
        <v>132</v>
      </c>
      <c r="AM24" s="28" t="s">
        <v>45</v>
      </c>
      <c r="AN24" s="34">
        <v>155</v>
      </c>
      <c r="AO24" s="35">
        <f>IF(AG24&gt;0,AL24-AN24,-9999)</f>
        <v>-23</v>
      </c>
      <c r="AP24" s="36">
        <f>IF(AG24&gt;0,AL24/AN24,-0.001)</f>
        <v>0.8516129032258064</v>
      </c>
      <c r="AQ24" s="37">
        <f>IF(AG24&gt;0,AL24/AG24,-0.1)</f>
        <v>66</v>
      </c>
      <c r="AR24" s="28" t="s">
        <v>45</v>
      </c>
      <c r="AS24" s="38">
        <f>IF(AG24&gt;0,AN24/AG24,-0.1)</f>
        <v>77.5</v>
      </c>
      <c r="AT24" s="37">
        <f>IF(AG24&gt;0,AQ24-AS24,-0.1)</f>
        <v>-11.5</v>
      </c>
      <c r="AU24" s="39" t="s">
        <v>47</v>
      </c>
      <c r="AV24" s="29">
        <f>AW24+AY24</f>
        <v>0</v>
      </c>
      <c r="AW24" s="30" t="s">
        <v>50</v>
      </c>
      <c r="AX24" s="29" t="s">
        <v>43</v>
      </c>
      <c r="AY24" s="31" t="s">
        <v>50</v>
      </c>
      <c r="AZ24" s="32">
        <f>IF(AV24&gt;0,AW24/AV24,-0.001)</f>
        <v>-0.001</v>
      </c>
      <c r="BA24" s="33">
        <v>0</v>
      </c>
      <c r="BB24" s="28" t="s">
        <v>45</v>
      </c>
      <c r="BC24" s="34">
        <v>0</v>
      </c>
      <c r="BD24" s="35">
        <f>IF(AV24&gt;0,BA24-BC24,-9999)</f>
        <v>-9999</v>
      </c>
      <c r="BE24" s="36">
        <f>IF(AV24&gt;0,BA24/BC24,-0.001)</f>
        <v>-0.001</v>
      </c>
      <c r="BF24" s="37">
        <f>IF(AV24&gt;0,BA24/AV24,-0.1)</f>
        <v>-0.1</v>
      </c>
      <c r="BG24" s="28" t="s">
        <v>45</v>
      </c>
      <c r="BH24" s="38">
        <f>IF(AV24&gt;0,BC24/AV24,-0.1)</f>
        <v>-0.1</v>
      </c>
      <c r="BI24" s="37">
        <f>IF(AV24&gt;0,BF24-BH24,-0.1)</f>
        <v>-0.1</v>
      </c>
    </row>
    <row r="25" spans="1:61" s="40" customFormat="1" ht="12.75">
      <c r="A25" s="40" t="s">
        <v>68</v>
      </c>
      <c r="B25" s="41" t="s">
        <v>56</v>
      </c>
      <c r="C25" s="42">
        <f>R25+AG25+AV25</f>
        <v>6</v>
      </c>
      <c r="D25" s="43">
        <f>S25+AH25+AW25</f>
        <v>3</v>
      </c>
      <c r="E25" s="42" t="s">
        <v>43</v>
      </c>
      <c r="F25" s="44">
        <f>U25+AJ25+AY25</f>
        <v>3</v>
      </c>
      <c r="G25" s="45">
        <f>IF(C25&gt;0,D25/C25,-0.001)</f>
        <v>0.5</v>
      </c>
      <c r="H25" s="46">
        <f>W25+AL25+BA25</f>
        <v>407</v>
      </c>
      <c r="I25" s="47" t="s">
        <v>45</v>
      </c>
      <c r="J25" s="48">
        <f>Y25+AN25+BC25</f>
        <v>398</v>
      </c>
      <c r="K25" s="49">
        <f>IF(C25&gt;0,H25-J25,-9999)</f>
        <v>9</v>
      </c>
      <c r="L25" s="50">
        <f>IF(C25&gt;0,H25/J25,-0.001)</f>
        <v>1.0226130653266332</v>
      </c>
      <c r="M25" s="51">
        <f>IF(C25&gt;0,H25/C25,-0.1)</f>
        <v>67.83333333333333</v>
      </c>
      <c r="N25" s="47" t="s">
        <v>45</v>
      </c>
      <c r="O25" s="52">
        <f>IF(C25&gt;0,J25/C25,-0.1)</f>
        <v>66.33333333333333</v>
      </c>
      <c r="P25" s="51">
        <f>IF(C25&gt;0,M25-O25,-0.1)</f>
        <v>1.5</v>
      </c>
      <c r="Q25" s="39" t="s">
        <v>47</v>
      </c>
      <c r="R25" s="42">
        <f>S25+U25</f>
        <v>3</v>
      </c>
      <c r="S25" s="43">
        <v>1</v>
      </c>
      <c r="T25" s="42" t="s">
        <v>43</v>
      </c>
      <c r="U25" s="44">
        <v>2</v>
      </c>
      <c r="V25" s="45">
        <f>IF(R25&gt;0,S25/R25,-0.001)</f>
        <v>0.3333333333333333</v>
      </c>
      <c r="W25" s="46">
        <f>73+68+59</f>
        <v>200</v>
      </c>
      <c r="X25" s="47" t="s">
        <v>45</v>
      </c>
      <c r="Y25" s="48">
        <f>50+82+60</f>
        <v>192</v>
      </c>
      <c r="Z25" s="49">
        <f>IF(R25&gt;0,W25-Y25,-9999)</f>
        <v>8</v>
      </c>
      <c r="AA25" s="50">
        <f>IF(R25&gt;0,W25/Y25,-0.001)</f>
        <v>1.0416666666666667</v>
      </c>
      <c r="AB25" s="51">
        <f>IF(R25&gt;0,W25/R25,-0.1)</f>
        <v>66.66666666666667</v>
      </c>
      <c r="AC25" s="47" t="s">
        <v>45</v>
      </c>
      <c r="AD25" s="52">
        <f>IF(R25&gt;0,Y25/R25,-0.1)</f>
        <v>64</v>
      </c>
      <c r="AE25" s="51">
        <f>IF(R25&gt;0,AB25-AD25,-0.1)</f>
        <v>2.6666666666666714</v>
      </c>
      <c r="AF25" s="39" t="s">
        <v>47</v>
      </c>
      <c r="AG25" s="42">
        <f>AH25+AJ25</f>
        <v>3</v>
      </c>
      <c r="AH25" s="43">
        <v>2</v>
      </c>
      <c r="AI25" s="42" t="s">
        <v>43</v>
      </c>
      <c r="AJ25" s="44">
        <v>1</v>
      </c>
      <c r="AK25" s="45">
        <f>IF(AG25&gt;0,AH25/AG25,-0.001)</f>
        <v>0.6666666666666666</v>
      </c>
      <c r="AL25" s="46">
        <f>76+59+72</f>
        <v>207</v>
      </c>
      <c r="AM25" s="47" t="s">
        <v>45</v>
      </c>
      <c r="AN25" s="48">
        <f>67+78+61</f>
        <v>206</v>
      </c>
      <c r="AO25" s="49">
        <f>IF(AG25&gt;0,AL25-AN25,-9999)</f>
        <v>1</v>
      </c>
      <c r="AP25" s="50">
        <f>IF(AG25&gt;0,AL25/AN25,-0.001)</f>
        <v>1.0048543689320388</v>
      </c>
      <c r="AQ25" s="51">
        <f>IF(AG25&gt;0,AL25/AG25,-0.1)</f>
        <v>69</v>
      </c>
      <c r="AR25" s="47" t="s">
        <v>45</v>
      </c>
      <c r="AS25" s="52">
        <f>IF(AG25&gt;0,AN25/AG25,-0.1)</f>
        <v>68.66666666666667</v>
      </c>
      <c r="AT25" s="51">
        <f>IF(AG25&gt;0,AQ25-AS25,-0.1)</f>
        <v>0.3333333333333286</v>
      </c>
      <c r="AU25" s="39" t="s">
        <v>47</v>
      </c>
      <c r="AV25" s="42">
        <f>AW25+AY25</f>
        <v>0</v>
      </c>
      <c r="AW25" s="43" t="s">
        <v>50</v>
      </c>
      <c r="AX25" s="42" t="s">
        <v>43</v>
      </c>
      <c r="AY25" s="44" t="s">
        <v>50</v>
      </c>
      <c r="AZ25" s="45">
        <f>IF(AV25&gt;0,AW25/AV25,-0.001)</f>
        <v>-0.001</v>
      </c>
      <c r="BA25" s="46">
        <v>0</v>
      </c>
      <c r="BB25" s="47" t="s">
        <v>45</v>
      </c>
      <c r="BC25" s="48">
        <v>0</v>
      </c>
      <c r="BD25" s="49">
        <f>IF(AV25&gt;0,BA25-BC25,-9999)</f>
        <v>-9999</v>
      </c>
      <c r="BE25" s="50">
        <f>IF(AV25&gt;0,BA25/BC25,-0.001)</f>
        <v>-0.001</v>
      </c>
      <c r="BF25" s="51">
        <f>IF(AV25&gt;0,BA25/AV25,-0.1)</f>
        <v>-0.1</v>
      </c>
      <c r="BG25" s="47" t="s">
        <v>45</v>
      </c>
      <c r="BH25" s="52">
        <f>IF(AV25&gt;0,BC25/AV25,-0.1)</f>
        <v>-0.1</v>
      </c>
      <c r="BI25" s="51">
        <f>IF(AV25&gt;0,BF25-BH25,-0.1)</f>
        <v>-0.1</v>
      </c>
    </row>
    <row r="26" spans="1:61" s="40" customFormat="1" ht="12.75">
      <c r="A26" s="27" t="s">
        <v>69</v>
      </c>
      <c r="B26" s="28" t="s">
        <v>56</v>
      </c>
      <c r="C26" s="29">
        <f>R26+AG26+AV26</f>
        <v>7</v>
      </c>
      <c r="D26" s="30">
        <f>S26+AH26+AW26</f>
        <v>3</v>
      </c>
      <c r="E26" s="29" t="s">
        <v>43</v>
      </c>
      <c r="F26" s="31">
        <f>U26+AJ26+AY26</f>
        <v>4</v>
      </c>
      <c r="G26" s="32">
        <f>IF(C26&gt;0,D26/C26,-0.001)</f>
        <v>0.42857142857142855</v>
      </c>
      <c r="H26" s="33">
        <f>W26+AL26+BA26</f>
        <v>491</v>
      </c>
      <c r="I26" s="28" t="s">
        <v>45</v>
      </c>
      <c r="J26" s="34">
        <f>Y26+AN26+BC26</f>
        <v>483</v>
      </c>
      <c r="K26" s="35">
        <f>IF(C26&gt;0,H26-J26,-9999)</f>
        <v>8</v>
      </c>
      <c r="L26" s="36">
        <f>IF(C26&gt;0,H26/J26,-0.001)</f>
        <v>1.0165631469979297</v>
      </c>
      <c r="M26" s="37">
        <f>IF(C26&gt;0,H26/C26,-0.1)</f>
        <v>70.14285714285714</v>
      </c>
      <c r="N26" s="28" t="s">
        <v>45</v>
      </c>
      <c r="O26" s="38">
        <f>IF(C26&gt;0,J26/C26,-0.1)</f>
        <v>69</v>
      </c>
      <c r="P26" s="37">
        <f>IF(C26&gt;0,M26-O26,-0.1)</f>
        <v>1.1428571428571388</v>
      </c>
      <c r="Q26" s="39" t="s">
        <v>47</v>
      </c>
      <c r="R26" s="29">
        <f>S26+U26</f>
        <v>4</v>
      </c>
      <c r="S26" s="30">
        <v>3</v>
      </c>
      <c r="T26" s="29" t="s">
        <v>43</v>
      </c>
      <c r="U26" s="31">
        <v>1</v>
      </c>
      <c r="V26" s="32">
        <f>IF(R26&gt;0,S26/R26,-0.001)</f>
        <v>0.75</v>
      </c>
      <c r="W26" s="33">
        <v>295</v>
      </c>
      <c r="X26" s="28" t="s">
        <v>45</v>
      </c>
      <c r="Y26" s="34">
        <v>256</v>
      </c>
      <c r="Z26" s="35">
        <f>IF(R26&gt;0,W26-Y26,-9999)</f>
        <v>39</v>
      </c>
      <c r="AA26" s="36">
        <f>IF(R26&gt;0,W26/Y26,-0.001)</f>
        <v>1.15234375</v>
      </c>
      <c r="AB26" s="37">
        <f>IF(R26&gt;0,W26/R26,-0.1)</f>
        <v>73.75</v>
      </c>
      <c r="AC26" s="28" t="s">
        <v>45</v>
      </c>
      <c r="AD26" s="38">
        <f>IF(R26&gt;0,Y26/R26,-0.1)</f>
        <v>64</v>
      </c>
      <c r="AE26" s="37">
        <f>IF(R26&gt;0,AB26-AD26,-0.1)</f>
        <v>9.75</v>
      </c>
      <c r="AF26" s="39" t="s">
        <v>47</v>
      </c>
      <c r="AG26" s="29">
        <f>AH26+AJ26</f>
        <v>3</v>
      </c>
      <c r="AH26" s="30">
        <v>0</v>
      </c>
      <c r="AI26" s="29" t="s">
        <v>43</v>
      </c>
      <c r="AJ26" s="31">
        <v>3</v>
      </c>
      <c r="AK26" s="32">
        <f>IF(AG26&gt;0,AH26/AG26,-0.001)</f>
        <v>0</v>
      </c>
      <c r="AL26" s="33">
        <v>196</v>
      </c>
      <c r="AM26" s="28" t="s">
        <v>45</v>
      </c>
      <c r="AN26" s="34">
        <v>227</v>
      </c>
      <c r="AO26" s="35">
        <f>IF(AG26&gt;0,AL26-AN26,-9999)</f>
        <v>-31</v>
      </c>
      <c r="AP26" s="36">
        <f>IF(AG26&gt;0,AL26/AN26,-0.001)</f>
        <v>0.8634361233480177</v>
      </c>
      <c r="AQ26" s="37">
        <f>IF(AG26&gt;0,AL26/AG26,-0.1)</f>
        <v>65.33333333333333</v>
      </c>
      <c r="AR26" s="28" t="s">
        <v>45</v>
      </c>
      <c r="AS26" s="38">
        <f>IF(AG26&gt;0,AN26/AG26,-0.1)</f>
        <v>75.66666666666667</v>
      </c>
      <c r="AT26" s="37">
        <f>IF(AG26&gt;0,AQ26-AS26,-0.1)</f>
        <v>-10.333333333333343</v>
      </c>
      <c r="AU26" s="39" t="s">
        <v>47</v>
      </c>
      <c r="AV26" s="29">
        <f>AW26+AY26</f>
        <v>0</v>
      </c>
      <c r="AW26" s="30" t="s">
        <v>50</v>
      </c>
      <c r="AX26" s="29" t="s">
        <v>43</v>
      </c>
      <c r="AY26" s="31" t="s">
        <v>50</v>
      </c>
      <c r="AZ26" s="32">
        <f>IF(AV26&gt;0,AW26/AV26,-0.001)</f>
        <v>-0.001</v>
      </c>
      <c r="BA26" s="33">
        <v>0</v>
      </c>
      <c r="BB26" s="28" t="s">
        <v>45</v>
      </c>
      <c r="BC26" s="34">
        <v>0</v>
      </c>
      <c r="BD26" s="35">
        <f>IF(AV26&gt;0,BA26-BC26,-9999)</f>
        <v>-9999</v>
      </c>
      <c r="BE26" s="36">
        <f>IF(AV26&gt;0,BA26/BC26,-0.001)</f>
        <v>-0.001</v>
      </c>
      <c r="BF26" s="37">
        <f>IF(AV26&gt;0,BA26/AV26,-0.1)</f>
        <v>-0.1</v>
      </c>
      <c r="BG26" s="28" t="s">
        <v>45</v>
      </c>
      <c r="BH26" s="38">
        <f>IF(AV26&gt;0,BC26/AV26,-0.1)</f>
        <v>-0.1</v>
      </c>
      <c r="BI26" s="37">
        <f>IF(AV26&gt;0,BF26-BH26,-0.1)</f>
        <v>-0.1</v>
      </c>
    </row>
    <row r="27" spans="1:61" s="40" customFormat="1" ht="12.75">
      <c r="A27" s="40" t="s">
        <v>70</v>
      </c>
      <c r="B27" s="41" t="s">
        <v>56</v>
      </c>
      <c r="C27" s="42">
        <f>R27+AG27+AV27</f>
        <v>7</v>
      </c>
      <c r="D27" s="43">
        <f>S27+AH27+AW27</f>
        <v>4</v>
      </c>
      <c r="E27" s="42" t="s">
        <v>43</v>
      </c>
      <c r="F27" s="44">
        <f>U27+AJ27+AY27</f>
        <v>3</v>
      </c>
      <c r="G27" s="45">
        <f>IF(C27&gt;0,D27/C27,-0.001)</f>
        <v>0.5714285714285714</v>
      </c>
      <c r="H27" s="46">
        <f>W27+AL27+BA27</f>
        <v>552</v>
      </c>
      <c r="I27" s="47" t="s">
        <v>45</v>
      </c>
      <c r="J27" s="48">
        <f>Y27+AN27+BC27</f>
        <v>526</v>
      </c>
      <c r="K27" s="49">
        <f>IF(C27&gt;0,H27-J27,-9999)</f>
        <v>26</v>
      </c>
      <c r="L27" s="50">
        <f>IF(C27&gt;0,H27/J27,-0.001)</f>
        <v>1.049429657794677</v>
      </c>
      <c r="M27" s="51">
        <f>IF(C27&gt;0,H27/C27,-0.1)</f>
        <v>78.85714285714286</v>
      </c>
      <c r="N27" s="47" t="s">
        <v>45</v>
      </c>
      <c r="O27" s="52">
        <f>IF(C27&gt;0,J27/C27,-0.1)</f>
        <v>75.14285714285714</v>
      </c>
      <c r="P27" s="51">
        <f>IF(C27&gt;0,M27-O27,-0.1)</f>
        <v>3.7142857142857224</v>
      </c>
      <c r="Q27" s="39" t="s">
        <v>47</v>
      </c>
      <c r="R27" s="42">
        <f>S27+U27</f>
        <v>3</v>
      </c>
      <c r="S27" s="43">
        <v>2</v>
      </c>
      <c r="T27" s="42" t="s">
        <v>43</v>
      </c>
      <c r="U27" s="44">
        <v>1</v>
      </c>
      <c r="V27" s="45">
        <f>IF(R27&gt;0,S27/R27,-0.001)</f>
        <v>0.6666666666666666</v>
      </c>
      <c r="W27" s="46">
        <v>236</v>
      </c>
      <c r="X27" s="47" t="s">
        <v>45</v>
      </c>
      <c r="Y27" s="48">
        <v>212</v>
      </c>
      <c r="Z27" s="49">
        <f>IF(R27&gt;0,W27-Y27,-9999)</f>
        <v>24</v>
      </c>
      <c r="AA27" s="50">
        <f>IF(R27&gt;0,W27/Y27,-0.001)</f>
        <v>1.1132075471698113</v>
      </c>
      <c r="AB27" s="51">
        <f>IF(R27&gt;0,W27/R27,-0.1)</f>
        <v>78.66666666666667</v>
      </c>
      <c r="AC27" s="47" t="s">
        <v>45</v>
      </c>
      <c r="AD27" s="52">
        <f>IF(R27&gt;0,Y27/R27,-0.1)</f>
        <v>70.66666666666667</v>
      </c>
      <c r="AE27" s="51">
        <f>IF(R27&gt;0,AB27-AD27,-0.1)</f>
        <v>8</v>
      </c>
      <c r="AF27" s="39" t="s">
        <v>47</v>
      </c>
      <c r="AG27" s="42">
        <f>AH27+AJ27</f>
        <v>4</v>
      </c>
      <c r="AH27" s="43">
        <v>2</v>
      </c>
      <c r="AI27" s="42" t="s">
        <v>43</v>
      </c>
      <c r="AJ27" s="44">
        <v>2</v>
      </c>
      <c r="AK27" s="45">
        <f>IF(AG27&gt;0,AH27/AG27,-0.001)</f>
        <v>0.5</v>
      </c>
      <c r="AL27" s="46">
        <v>316</v>
      </c>
      <c r="AM27" s="47" t="s">
        <v>45</v>
      </c>
      <c r="AN27" s="48">
        <v>314</v>
      </c>
      <c r="AO27" s="49">
        <f>IF(AG27&gt;0,AL27-AN27,-9999)</f>
        <v>2</v>
      </c>
      <c r="AP27" s="50">
        <f>IF(AG27&gt;0,AL27/AN27,-0.001)</f>
        <v>1.0063694267515924</v>
      </c>
      <c r="AQ27" s="51">
        <f>IF(AG27&gt;0,AL27/AG27,-0.1)</f>
        <v>79</v>
      </c>
      <c r="AR27" s="47" t="s">
        <v>45</v>
      </c>
      <c r="AS27" s="52">
        <f>IF(AG27&gt;0,AN27/AG27,-0.1)</f>
        <v>78.5</v>
      </c>
      <c r="AT27" s="51">
        <f>IF(AG27&gt;0,AQ27-AS27,-0.1)</f>
        <v>0.5</v>
      </c>
      <c r="AU27" s="39" t="s">
        <v>47</v>
      </c>
      <c r="AV27" s="42">
        <f>AW27+AY27</f>
        <v>0</v>
      </c>
      <c r="AW27" s="43" t="s">
        <v>50</v>
      </c>
      <c r="AX27" s="42" t="s">
        <v>43</v>
      </c>
      <c r="AY27" s="44" t="s">
        <v>50</v>
      </c>
      <c r="AZ27" s="45">
        <f>IF(AV27&gt;0,AW27/AV27,-0.001)</f>
        <v>-0.001</v>
      </c>
      <c r="BA27" s="46">
        <v>0</v>
      </c>
      <c r="BB27" s="47" t="s">
        <v>45</v>
      </c>
      <c r="BC27" s="48">
        <v>0</v>
      </c>
      <c r="BD27" s="49">
        <f>IF(AV27&gt;0,BA27-BC27,-9999)</f>
        <v>-9999</v>
      </c>
      <c r="BE27" s="50">
        <f>IF(AV27&gt;0,BA27/BC27,-0.001)</f>
        <v>-0.001</v>
      </c>
      <c r="BF27" s="51">
        <f>IF(AV27&gt;0,BA27/AV27,-0.1)</f>
        <v>-0.1</v>
      </c>
      <c r="BG27" s="47" t="s">
        <v>45</v>
      </c>
      <c r="BH27" s="52">
        <f>IF(AV27&gt;0,BC27/AV27,-0.1)</f>
        <v>-0.1</v>
      </c>
      <c r="BI27" s="51">
        <f>IF(AV27&gt;0,BF27-BH27,-0.1)</f>
        <v>-0.1</v>
      </c>
    </row>
    <row r="28" spans="1:61" s="40" customFormat="1" ht="12.75">
      <c r="A28" s="27" t="s">
        <v>71</v>
      </c>
      <c r="B28" s="28" t="s">
        <v>56</v>
      </c>
      <c r="C28" s="29">
        <f>R28+AG28+AV28</f>
        <v>0</v>
      </c>
      <c r="D28" s="30">
        <f>S28+AH28+AW28</f>
        <v>0</v>
      </c>
      <c r="E28" s="29" t="s">
        <v>43</v>
      </c>
      <c r="F28" s="31">
        <f>U28+AJ28+AY28</f>
        <v>0</v>
      </c>
      <c r="G28" s="32">
        <f>IF(C28&gt;0,D28/C28,-0.001)</f>
        <v>-0.001</v>
      </c>
      <c r="H28" s="33">
        <f>W28+AL28+BA28</f>
        <v>0</v>
      </c>
      <c r="I28" s="28" t="s">
        <v>45</v>
      </c>
      <c r="J28" s="34">
        <f>Y28+AN28+BC28</f>
        <v>0</v>
      </c>
      <c r="K28" s="35">
        <f>IF(C28&gt;0,H28-J28,-9999)</f>
        <v>-9999</v>
      </c>
      <c r="L28" s="36">
        <f>IF(C28&gt;0,H28/J28,-0.001)</f>
        <v>-0.001</v>
      </c>
      <c r="M28" s="37">
        <f>IF(C28&gt;0,H28/C28,-0.1)</f>
        <v>-0.1</v>
      </c>
      <c r="N28" s="28" t="s">
        <v>45</v>
      </c>
      <c r="O28" s="38">
        <f>IF(C28&gt;0,J28/C28,-0.1)</f>
        <v>-0.1</v>
      </c>
      <c r="P28" s="37">
        <f>IF(C28&gt;0,M28-O28,-0.1)</f>
        <v>-0.1</v>
      </c>
      <c r="Q28" s="39" t="s">
        <v>47</v>
      </c>
      <c r="R28" s="29">
        <f>S28+U28</f>
        <v>0</v>
      </c>
      <c r="S28" s="30">
        <v>0</v>
      </c>
      <c r="T28" s="29" t="s">
        <v>43</v>
      </c>
      <c r="U28" s="31">
        <v>0</v>
      </c>
      <c r="V28" s="32">
        <f>IF(R28&gt;0,S28/R28,-0.001)</f>
        <v>-0.001</v>
      </c>
      <c r="W28" s="33">
        <v>0</v>
      </c>
      <c r="X28" s="28" t="s">
        <v>45</v>
      </c>
      <c r="Y28" s="34">
        <v>0</v>
      </c>
      <c r="Z28" s="35">
        <f>IF(R28&gt;0,W28-Y28,-9999)</f>
        <v>-9999</v>
      </c>
      <c r="AA28" s="36">
        <f>IF(R28&gt;0,W28/Y28,-0.001)</f>
        <v>-0.001</v>
      </c>
      <c r="AB28" s="37">
        <f>IF(R28&gt;0,W28/R28,-0.1)</f>
        <v>-0.1</v>
      </c>
      <c r="AC28" s="28" t="s">
        <v>45</v>
      </c>
      <c r="AD28" s="38">
        <f>IF(R28&gt;0,Y28/R28,-0.1)</f>
        <v>-0.1</v>
      </c>
      <c r="AE28" s="37">
        <f>IF(R28&gt;0,AB28-AD28,-0.1)</f>
        <v>-0.1</v>
      </c>
      <c r="AF28" s="39" t="s">
        <v>47</v>
      </c>
      <c r="AG28" s="29">
        <f>AH28+AJ28</f>
        <v>0</v>
      </c>
      <c r="AH28" s="30">
        <v>0</v>
      </c>
      <c r="AI28" s="29" t="s">
        <v>43</v>
      </c>
      <c r="AJ28" s="31">
        <v>0</v>
      </c>
      <c r="AK28" s="32">
        <f>IF(AG28&gt;0,AH28/AG28,-0.001)</f>
        <v>-0.001</v>
      </c>
      <c r="AL28" s="33">
        <v>0</v>
      </c>
      <c r="AM28" s="28" t="s">
        <v>45</v>
      </c>
      <c r="AN28" s="34">
        <v>0</v>
      </c>
      <c r="AO28" s="35">
        <f>IF(AG28&gt;0,AL28-AN28,-9999)</f>
        <v>-9999</v>
      </c>
      <c r="AP28" s="36">
        <f>IF(AG28&gt;0,AL28/AN28,-0.001)</f>
        <v>-0.001</v>
      </c>
      <c r="AQ28" s="37">
        <f>IF(AG28&gt;0,AL28/AG28,-0.1)</f>
        <v>-0.1</v>
      </c>
      <c r="AR28" s="28" t="s">
        <v>45</v>
      </c>
      <c r="AS28" s="38">
        <f>IF(AG28&gt;0,AN28/AG28,-0.1)</f>
        <v>-0.1</v>
      </c>
      <c r="AT28" s="37">
        <f>IF(AG28&gt;0,AQ28-AS28,-0.1)</f>
        <v>-0.1</v>
      </c>
      <c r="AU28" s="39" t="s">
        <v>47</v>
      </c>
      <c r="AV28" s="29">
        <f>AW28+AY28</f>
        <v>0</v>
      </c>
      <c r="AW28" s="30" t="s">
        <v>50</v>
      </c>
      <c r="AX28" s="29" t="s">
        <v>43</v>
      </c>
      <c r="AY28" s="31" t="s">
        <v>50</v>
      </c>
      <c r="AZ28" s="32">
        <f>IF(AV28&gt;0,AW28/AV28,-0.001)</f>
        <v>-0.001</v>
      </c>
      <c r="BA28" s="33">
        <v>0</v>
      </c>
      <c r="BB28" s="28" t="s">
        <v>45</v>
      </c>
      <c r="BC28" s="34">
        <v>0</v>
      </c>
      <c r="BD28" s="35">
        <f>IF(AV28&gt;0,BA28-BC28,-9999)</f>
        <v>-9999</v>
      </c>
      <c r="BE28" s="36">
        <f>IF(AV28&gt;0,BA28/BC28,-0.001)</f>
        <v>-0.001</v>
      </c>
      <c r="BF28" s="37">
        <f>IF(AV28&gt;0,BA28/AV28,-0.1)</f>
        <v>-0.1</v>
      </c>
      <c r="BG28" s="28" t="s">
        <v>45</v>
      </c>
      <c r="BH28" s="38">
        <f>IF(AV28&gt;0,BC28/AV28,-0.1)</f>
        <v>-0.1</v>
      </c>
      <c r="BI28" s="37">
        <f>IF(AV28&gt;0,BF28-BH28,-0.1)</f>
        <v>-0.1</v>
      </c>
    </row>
    <row r="29" spans="1:61" s="40" customFormat="1" ht="12.75">
      <c r="A29" s="40" t="s">
        <v>72</v>
      </c>
      <c r="B29" s="41" t="s">
        <v>56</v>
      </c>
      <c r="C29" s="42">
        <f>R29+AG29+AV29</f>
        <v>2</v>
      </c>
      <c r="D29" s="43">
        <f>S29+AH29+AW29</f>
        <v>0</v>
      </c>
      <c r="E29" s="42" t="s">
        <v>43</v>
      </c>
      <c r="F29" s="44">
        <f>U29+AJ29+AY29</f>
        <v>2</v>
      </c>
      <c r="G29" s="45">
        <f>IF(C29&gt;0,D29/C29,-0.001)</f>
        <v>0</v>
      </c>
      <c r="H29" s="46">
        <f>W29+AL29+BA29</f>
        <v>111</v>
      </c>
      <c r="I29" s="47" t="s">
        <v>45</v>
      </c>
      <c r="J29" s="48">
        <f>Y29+AN29+BC29</f>
        <v>135</v>
      </c>
      <c r="K29" s="49">
        <f>IF(C29&gt;0,H29-J29,-9999)</f>
        <v>-24</v>
      </c>
      <c r="L29" s="50">
        <f>IF(C29&gt;0,H29/J29,-0.001)</f>
        <v>0.8222222222222222</v>
      </c>
      <c r="M29" s="51">
        <f>IF(C29&gt;0,H29/C29,-0.1)</f>
        <v>55.5</v>
      </c>
      <c r="N29" s="47" t="s">
        <v>45</v>
      </c>
      <c r="O29" s="52">
        <f>IF(C29&gt;0,J29/C29,-0.1)</f>
        <v>67.5</v>
      </c>
      <c r="P29" s="51">
        <f>IF(C29&gt;0,M29-O29,-0.1)</f>
        <v>-12</v>
      </c>
      <c r="Q29" s="39" t="s">
        <v>47</v>
      </c>
      <c r="R29" s="42">
        <f>S29+U29</f>
        <v>1</v>
      </c>
      <c r="S29" s="43">
        <v>0</v>
      </c>
      <c r="T29" s="42" t="s">
        <v>43</v>
      </c>
      <c r="U29" s="44">
        <v>1</v>
      </c>
      <c r="V29" s="45">
        <f>IF(R29&gt;0,S29/R29,-0.001)</f>
        <v>0</v>
      </c>
      <c r="W29" s="46">
        <v>57</v>
      </c>
      <c r="X29" s="47" t="s">
        <v>45</v>
      </c>
      <c r="Y29" s="48">
        <v>61</v>
      </c>
      <c r="Z29" s="49">
        <f>IF(R29&gt;0,W29-Y29,-9999)</f>
        <v>-4</v>
      </c>
      <c r="AA29" s="50">
        <f>IF(R29&gt;0,W29/Y29,-0.001)</f>
        <v>0.9344262295081968</v>
      </c>
      <c r="AB29" s="51">
        <f>IF(R29&gt;0,W29/R29,-0.1)</f>
        <v>57</v>
      </c>
      <c r="AC29" s="47" t="s">
        <v>45</v>
      </c>
      <c r="AD29" s="52">
        <f>IF(R29&gt;0,Y29/R29,-0.1)</f>
        <v>61</v>
      </c>
      <c r="AE29" s="51">
        <f>IF(R29&gt;0,AB29-AD29,-0.1)</f>
        <v>-4</v>
      </c>
      <c r="AF29" s="39" t="s">
        <v>47</v>
      </c>
      <c r="AG29" s="42">
        <f>AH29+AJ29</f>
        <v>1</v>
      </c>
      <c r="AH29" s="43">
        <v>0</v>
      </c>
      <c r="AI29" s="42" t="s">
        <v>43</v>
      </c>
      <c r="AJ29" s="44">
        <v>1</v>
      </c>
      <c r="AK29" s="45">
        <f>IF(AG29&gt;0,AH29/AG29,-0.001)</f>
        <v>0</v>
      </c>
      <c r="AL29" s="46">
        <v>54</v>
      </c>
      <c r="AM29" s="47" t="s">
        <v>45</v>
      </c>
      <c r="AN29" s="48">
        <v>74</v>
      </c>
      <c r="AO29" s="49">
        <f>IF(AG29&gt;0,AL29-AN29,-9999)</f>
        <v>-20</v>
      </c>
      <c r="AP29" s="50">
        <f>IF(AG29&gt;0,AL29/AN29,-0.001)</f>
        <v>0.7297297297297297</v>
      </c>
      <c r="AQ29" s="51">
        <f>IF(AG29&gt;0,AL29/AG29,-0.1)</f>
        <v>54</v>
      </c>
      <c r="AR29" s="47" t="s">
        <v>45</v>
      </c>
      <c r="AS29" s="52">
        <f>IF(AG29&gt;0,AN29/AG29,-0.1)</f>
        <v>74</v>
      </c>
      <c r="AT29" s="51">
        <f>IF(AG29&gt;0,AQ29-AS29,-0.1)</f>
        <v>-20</v>
      </c>
      <c r="AU29" s="39" t="s">
        <v>47</v>
      </c>
      <c r="AV29" s="42">
        <f>AW29+AY29</f>
        <v>0</v>
      </c>
      <c r="AW29" s="43" t="s">
        <v>50</v>
      </c>
      <c r="AX29" s="42" t="s">
        <v>43</v>
      </c>
      <c r="AY29" s="44" t="s">
        <v>50</v>
      </c>
      <c r="AZ29" s="45">
        <f>IF(AV29&gt;0,AW29/AV29,-0.001)</f>
        <v>-0.001</v>
      </c>
      <c r="BA29" s="46">
        <v>0</v>
      </c>
      <c r="BB29" s="47" t="s">
        <v>45</v>
      </c>
      <c r="BC29" s="48">
        <v>0</v>
      </c>
      <c r="BD29" s="49">
        <f>IF(AV29&gt;0,BA29-BC29,-9999)</f>
        <v>-9999</v>
      </c>
      <c r="BE29" s="50">
        <f>IF(AV29&gt;0,BA29/BC29,-0.001)</f>
        <v>-0.001</v>
      </c>
      <c r="BF29" s="51">
        <f>IF(AV29&gt;0,BA29/AV29,-0.1)</f>
        <v>-0.1</v>
      </c>
      <c r="BG29" s="47" t="s">
        <v>45</v>
      </c>
      <c r="BH29" s="52">
        <f>IF(AV29&gt;0,BC29/AV29,-0.1)</f>
        <v>-0.1</v>
      </c>
      <c r="BI29" s="51">
        <f>IF(AV29&gt;0,BF29-BH29,-0.1)</f>
        <v>-0.1</v>
      </c>
    </row>
    <row r="30" spans="1:61" s="40" customFormat="1" ht="12.75">
      <c r="A30" s="27" t="s">
        <v>73</v>
      </c>
      <c r="B30" s="28" t="s">
        <v>56</v>
      </c>
      <c r="C30" s="29">
        <f>R30+AG30+AV30</f>
        <v>2</v>
      </c>
      <c r="D30" s="30">
        <f>S30+AH30+AW30</f>
        <v>0</v>
      </c>
      <c r="E30" s="29" t="s">
        <v>43</v>
      </c>
      <c r="F30" s="31">
        <f>U30+AJ30+AY30</f>
        <v>2</v>
      </c>
      <c r="G30" s="32">
        <f>IF(C30&gt;0,D30/C30,-0.001)</f>
        <v>0</v>
      </c>
      <c r="H30" s="33">
        <f>W30+AL30+BA30</f>
        <v>92</v>
      </c>
      <c r="I30" s="28" t="s">
        <v>45</v>
      </c>
      <c r="J30" s="34">
        <f>Y30+AN30+BC30</f>
        <v>140</v>
      </c>
      <c r="K30" s="35">
        <f>IF(C30&gt;0,H30-J30,-9999)</f>
        <v>-48</v>
      </c>
      <c r="L30" s="36">
        <f>IF(C30&gt;0,H30/J30,-0.001)</f>
        <v>0.6571428571428571</v>
      </c>
      <c r="M30" s="37">
        <f>IF(C30&gt;0,H30/C30,-0.1)</f>
        <v>46</v>
      </c>
      <c r="N30" s="28" t="s">
        <v>45</v>
      </c>
      <c r="O30" s="38">
        <f>IF(C30&gt;0,J30/C30,-0.1)</f>
        <v>70</v>
      </c>
      <c r="P30" s="37">
        <f>IF(C30&gt;0,M30-O30,-0.1)</f>
        <v>-24</v>
      </c>
      <c r="Q30" s="39"/>
      <c r="R30" s="29">
        <f>S30+U30</f>
        <v>1</v>
      </c>
      <c r="S30" s="30">
        <v>0</v>
      </c>
      <c r="T30" s="29" t="s">
        <v>43</v>
      </c>
      <c r="U30" s="31">
        <v>1</v>
      </c>
      <c r="V30" s="32">
        <f>IF(R30&gt;0,S30/R30,-0.001)</f>
        <v>0</v>
      </c>
      <c r="W30" s="33">
        <v>46</v>
      </c>
      <c r="X30" s="28" t="s">
        <v>45</v>
      </c>
      <c r="Y30" s="34">
        <v>75</v>
      </c>
      <c r="Z30" s="35">
        <f>IF(R30&gt;0,W30-Y30,-9999)</f>
        <v>-29</v>
      </c>
      <c r="AA30" s="36">
        <f>IF(R30&gt;0,W30/Y30,-0.001)</f>
        <v>0.6133333333333333</v>
      </c>
      <c r="AB30" s="37">
        <f>IF(R30&gt;0,W30/R30,-0.1)</f>
        <v>46</v>
      </c>
      <c r="AC30" s="28" t="s">
        <v>45</v>
      </c>
      <c r="AD30" s="38">
        <f>IF(R30&gt;0,Y30/R30,-0.1)</f>
        <v>75</v>
      </c>
      <c r="AE30" s="37">
        <f>IF(R30&gt;0,AB30-AD30,-0.1)</f>
        <v>-29</v>
      </c>
      <c r="AF30" s="39" t="s">
        <v>47</v>
      </c>
      <c r="AG30" s="29">
        <f>AH30+AJ30</f>
        <v>1</v>
      </c>
      <c r="AH30" s="30">
        <v>0</v>
      </c>
      <c r="AI30" s="29" t="s">
        <v>43</v>
      </c>
      <c r="AJ30" s="31">
        <v>1</v>
      </c>
      <c r="AK30" s="32">
        <f>IF(AG30&gt;0,AH30/AG30,-0.001)</f>
        <v>0</v>
      </c>
      <c r="AL30" s="33">
        <v>46</v>
      </c>
      <c r="AM30" s="28" t="s">
        <v>45</v>
      </c>
      <c r="AN30" s="34">
        <v>65</v>
      </c>
      <c r="AO30" s="35">
        <f>IF(AG30&gt;0,AL30-AN30,-9999)</f>
        <v>-19</v>
      </c>
      <c r="AP30" s="36">
        <f>IF(AG30&gt;0,AL30/AN30,-0.001)</f>
        <v>0.7076923076923077</v>
      </c>
      <c r="AQ30" s="37">
        <f>IF(AG30&gt;0,AL30/AG30,-0.1)</f>
        <v>46</v>
      </c>
      <c r="AR30" s="28" t="s">
        <v>45</v>
      </c>
      <c r="AS30" s="38">
        <f>IF(AG30&gt;0,AN30/AG30,-0.1)</f>
        <v>65</v>
      </c>
      <c r="AT30" s="37">
        <f>IF(AG30&gt;0,AQ30-AS30,-0.1)</f>
        <v>-19</v>
      </c>
      <c r="AU30" s="39" t="s">
        <v>47</v>
      </c>
      <c r="AV30" s="29">
        <f>AW30+AY30</f>
        <v>0</v>
      </c>
      <c r="AW30" s="30" t="s">
        <v>50</v>
      </c>
      <c r="AX30" s="29" t="s">
        <v>43</v>
      </c>
      <c r="AY30" s="31" t="s">
        <v>50</v>
      </c>
      <c r="AZ30" s="32">
        <f>IF(AV30&gt;0,AW30/AV30,-0.001)</f>
        <v>-0.001</v>
      </c>
      <c r="BA30" s="33">
        <v>0</v>
      </c>
      <c r="BB30" s="28" t="s">
        <v>45</v>
      </c>
      <c r="BC30" s="34">
        <v>0</v>
      </c>
      <c r="BD30" s="35">
        <f>IF(AV30&gt;0,BA30-BC30,-9999)</f>
        <v>-9999</v>
      </c>
      <c r="BE30" s="36">
        <f>IF(AV30&gt;0,BA30/BC30,-0.001)</f>
        <v>-0.001</v>
      </c>
      <c r="BF30" s="37">
        <f>IF(AV30&gt;0,BA30/AV30,-0.1)</f>
        <v>-0.1</v>
      </c>
      <c r="BG30" s="28" t="s">
        <v>45</v>
      </c>
      <c r="BH30" s="38">
        <f>IF(AV30&gt;0,BC30/AV30,-0.1)</f>
        <v>-0.1</v>
      </c>
      <c r="BI30" s="37">
        <f>IF(AV30&gt;0,BF30-BH30,-0.1)</f>
        <v>-0.1</v>
      </c>
    </row>
    <row r="31" spans="1:61" s="40" customFormat="1" ht="12.75">
      <c r="A31" s="40" t="s">
        <v>74</v>
      </c>
      <c r="B31" s="41" t="s">
        <v>56</v>
      </c>
      <c r="C31" s="42">
        <f>R31+AG31+AV31</f>
        <v>7</v>
      </c>
      <c r="D31" s="43">
        <f>S31+AH31+AW31</f>
        <v>4</v>
      </c>
      <c r="E31" s="42" t="s">
        <v>43</v>
      </c>
      <c r="F31" s="44">
        <f>U31+AJ31+AY31</f>
        <v>3</v>
      </c>
      <c r="G31" s="45">
        <f>IF(C31&gt;0,D31/C31,-0.001)</f>
        <v>0.5714285714285714</v>
      </c>
      <c r="H31" s="46">
        <f>W31+AL31+BA31</f>
        <v>473</v>
      </c>
      <c r="I31" s="47" t="s">
        <v>45</v>
      </c>
      <c r="J31" s="48">
        <f>Y31+AN31+BC31</f>
        <v>483</v>
      </c>
      <c r="K31" s="49">
        <f>IF(C31&gt;0,H31-J31,-9999)</f>
        <v>-10</v>
      </c>
      <c r="L31" s="50">
        <f>IF(C31&gt;0,H31/J31,-0.001)</f>
        <v>0.979296066252588</v>
      </c>
      <c r="M31" s="51">
        <f>IF(C31&gt;0,H31/C31,-0.1)</f>
        <v>67.57142857142857</v>
      </c>
      <c r="N31" s="47" t="s">
        <v>45</v>
      </c>
      <c r="O31" s="52">
        <f>IF(C31&gt;0,J31/C31,-0.1)</f>
        <v>69</v>
      </c>
      <c r="P31" s="51">
        <f>IF(C31&gt;0,M31-O31,-0.1)</f>
        <v>-1.4285714285714306</v>
      </c>
      <c r="Q31" s="39"/>
      <c r="R31" s="42">
        <f>S31+U31</f>
        <v>3</v>
      </c>
      <c r="S31" s="43">
        <v>1</v>
      </c>
      <c r="T31" s="42" t="s">
        <v>43</v>
      </c>
      <c r="U31" s="44">
        <v>2</v>
      </c>
      <c r="V31" s="45">
        <f>IF(R31&gt;0,S31/R31,-0.001)</f>
        <v>0.3333333333333333</v>
      </c>
      <c r="W31" s="46">
        <v>201</v>
      </c>
      <c r="X31" s="47" t="s">
        <v>45</v>
      </c>
      <c r="Y31" s="48">
        <v>205</v>
      </c>
      <c r="Z31" s="49">
        <f>IF(R31&gt;0,W31-Y31,-9999)</f>
        <v>-4</v>
      </c>
      <c r="AA31" s="50">
        <f>IF(R31&gt;0,W31/Y31,-0.001)</f>
        <v>0.9804878048780488</v>
      </c>
      <c r="AB31" s="51">
        <f>IF(R31&gt;0,W31/R31,-0.1)</f>
        <v>67</v>
      </c>
      <c r="AC31" s="47" t="s">
        <v>45</v>
      </c>
      <c r="AD31" s="52">
        <f>IF(R31&gt;0,Y31/R31,-0.1)</f>
        <v>68.33333333333333</v>
      </c>
      <c r="AE31" s="51">
        <f>IF(R31&gt;0,AB31-AD31,-0.1)</f>
        <v>-1.3333333333333286</v>
      </c>
      <c r="AF31" s="39" t="s">
        <v>47</v>
      </c>
      <c r="AG31" s="42">
        <f>AH31+AJ31</f>
        <v>4</v>
      </c>
      <c r="AH31" s="43">
        <v>3</v>
      </c>
      <c r="AI31" s="42" t="s">
        <v>43</v>
      </c>
      <c r="AJ31" s="44">
        <v>1</v>
      </c>
      <c r="AK31" s="45">
        <f>IF(AG31&gt;0,AH31/AG31,-0.001)</f>
        <v>0.75</v>
      </c>
      <c r="AL31" s="46">
        <v>272</v>
      </c>
      <c r="AM31" s="47" t="s">
        <v>45</v>
      </c>
      <c r="AN31" s="48">
        <v>278</v>
      </c>
      <c r="AO31" s="49">
        <f>IF(AG31&gt;0,AL31-AN31,-9999)</f>
        <v>-6</v>
      </c>
      <c r="AP31" s="50">
        <f>IF(AG31&gt;0,AL31/AN31,-0.001)</f>
        <v>0.9784172661870504</v>
      </c>
      <c r="AQ31" s="51">
        <f>IF(AG31&gt;0,AL31/AG31,-0.1)</f>
        <v>68</v>
      </c>
      <c r="AR31" s="47" t="s">
        <v>45</v>
      </c>
      <c r="AS31" s="52">
        <f>IF(AG31&gt;0,AN31/AG31,-0.1)</f>
        <v>69.5</v>
      </c>
      <c r="AT31" s="51">
        <f>IF(AG31&gt;0,AQ31-AS31,-0.1)</f>
        <v>-1.5</v>
      </c>
      <c r="AU31" s="39" t="s">
        <v>47</v>
      </c>
      <c r="AV31" s="42">
        <f>AW31+AY31</f>
        <v>0</v>
      </c>
      <c r="AW31" s="43" t="s">
        <v>50</v>
      </c>
      <c r="AX31" s="42" t="s">
        <v>43</v>
      </c>
      <c r="AY31" s="44" t="s">
        <v>50</v>
      </c>
      <c r="AZ31" s="45">
        <f>IF(AV31&gt;0,AW31/AV31,-0.001)</f>
        <v>-0.001</v>
      </c>
      <c r="BA31" s="46">
        <v>0</v>
      </c>
      <c r="BB31" s="47" t="s">
        <v>45</v>
      </c>
      <c r="BC31" s="48">
        <v>0</v>
      </c>
      <c r="BD31" s="49">
        <f>IF(AV31&gt;0,BA31-BC31,-9999)</f>
        <v>-9999</v>
      </c>
      <c r="BE31" s="50">
        <f>IF(AV31&gt;0,BA31/BC31,-0.001)</f>
        <v>-0.001</v>
      </c>
      <c r="BF31" s="51">
        <f>IF(AV31&gt;0,BA31/AV31,-0.1)</f>
        <v>-0.1</v>
      </c>
      <c r="BG31" s="47" t="s">
        <v>45</v>
      </c>
      <c r="BH31" s="52">
        <f>IF(AV31&gt;0,BC31/AV31,-0.1)</f>
        <v>-0.1</v>
      </c>
      <c r="BI31" s="51">
        <f>IF(AV31&gt;0,BF31-BH31,-0.1)</f>
        <v>-0.1</v>
      </c>
    </row>
    <row r="32" spans="1:61" s="40" customFormat="1" ht="12.75">
      <c r="A32" s="27" t="s">
        <v>75</v>
      </c>
      <c r="B32" s="28" t="s">
        <v>56</v>
      </c>
      <c r="C32" s="29">
        <f>R32+AG32+AV32</f>
        <v>8</v>
      </c>
      <c r="D32" s="30">
        <f>S32+AH32+AW32</f>
        <v>5</v>
      </c>
      <c r="E32" s="29" t="s">
        <v>43</v>
      </c>
      <c r="F32" s="31">
        <f>U32+AJ32+AY32</f>
        <v>3</v>
      </c>
      <c r="G32" s="32">
        <f>IF(C32&gt;0,D32/C32,-0.001)</f>
        <v>0.625</v>
      </c>
      <c r="H32" s="33">
        <f>W32+AL32+BA32</f>
        <v>600</v>
      </c>
      <c r="I32" s="28" t="s">
        <v>45</v>
      </c>
      <c r="J32" s="34">
        <f>Y32+AN32+BC32</f>
        <v>531</v>
      </c>
      <c r="K32" s="35">
        <f>IF(C32&gt;0,H32-J32,-9999)</f>
        <v>69</v>
      </c>
      <c r="L32" s="36">
        <f>IF(C32&gt;0,H32/J32,-0.001)</f>
        <v>1.1299435028248588</v>
      </c>
      <c r="M32" s="37">
        <f>IF(C32&gt;0,H32/C32,-0.1)</f>
        <v>75</v>
      </c>
      <c r="N32" s="28" t="s">
        <v>45</v>
      </c>
      <c r="O32" s="38">
        <f>IF(C32&gt;0,J32/C32,-0.1)</f>
        <v>66.375</v>
      </c>
      <c r="P32" s="37">
        <f>IF(C32&gt;0,M32-O32,-0.1)</f>
        <v>8.625</v>
      </c>
      <c r="Q32" s="39"/>
      <c r="R32" s="29">
        <f>S32+U32</f>
        <v>4</v>
      </c>
      <c r="S32" s="30">
        <v>4</v>
      </c>
      <c r="T32" s="29" t="s">
        <v>43</v>
      </c>
      <c r="U32" s="31">
        <v>0</v>
      </c>
      <c r="V32" s="32">
        <f>IF(R32&gt;0,S32/R32,-0.001)</f>
        <v>1</v>
      </c>
      <c r="W32" s="33">
        <v>328</v>
      </c>
      <c r="X32" s="28" t="s">
        <v>45</v>
      </c>
      <c r="Y32" s="34">
        <v>244</v>
      </c>
      <c r="Z32" s="35">
        <f>IF(R32&gt;0,W32-Y32,-9999)</f>
        <v>84</v>
      </c>
      <c r="AA32" s="36">
        <f>IF(R32&gt;0,W32/Y32,-0.001)</f>
        <v>1.3442622950819672</v>
      </c>
      <c r="AB32" s="37">
        <f>IF(R32&gt;0,W32/R32,-0.1)</f>
        <v>82</v>
      </c>
      <c r="AC32" s="28" t="s">
        <v>45</v>
      </c>
      <c r="AD32" s="38">
        <f>IF(R32&gt;0,Y32/R32,-0.1)</f>
        <v>61</v>
      </c>
      <c r="AE32" s="37">
        <f>IF(R32&gt;0,AB32-AD32,-0.1)</f>
        <v>21</v>
      </c>
      <c r="AF32" s="39" t="s">
        <v>47</v>
      </c>
      <c r="AG32" s="29">
        <f>AH32+AJ32</f>
        <v>4</v>
      </c>
      <c r="AH32" s="30">
        <v>1</v>
      </c>
      <c r="AI32" s="29" t="s">
        <v>43</v>
      </c>
      <c r="AJ32" s="31">
        <v>3</v>
      </c>
      <c r="AK32" s="32">
        <f>IF(AG32&gt;0,AH32/AG32,-0.001)</f>
        <v>0.25</v>
      </c>
      <c r="AL32" s="33">
        <v>272</v>
      </c>
      <c r="AM32" s="28" t="s">
        <v>45</v>
      </c>
      <c r="AN32" s="34">
        <v>287</v>
      </c>
      <c r="AO32" s="35">
        <f>IF(AG32&gt;0,AL32-AN32,-9999)</f>
        <v>-15</v>
      </c>
      <c r="AP32" s="36">
        <f>IF(AG32&gt;0,AL32/AN32,-0.001)</f>
        <v>0.9477351916376306</v>
      </c>
      <c r="AQ32" s="37">
        <f>IF(AG32&gt;0,AL32/AG32,-0.1)</f>
        <v>68</v>
      </c>
      <c r="AR32" s="28" t="s">
        <v>45</v>
      </c>
      <c r="AS32" s="38">
        <f>IF(AG32&gt;0,AN32/AG32,-0.1)</f>
        <v>71.75</v>
      </c>
      <c r="AT32" s="37">
        <f>IF(AG32&gt;0,AQ32-AS32,-0.1)</f>
        <v>-3.75</v>
      </c>
      <c r="AU32" s="39" t="s">
        <v>47</v>
      </c>
      <c r="AV32" s="29">
        <f>AW32+AY32</f>
        <v>0</v>
      </c>
      <c r="AW32" s="30" t="s">
        <v>50</v>
      </c>
      <c r="AX32" s="29" t="s">
        <v>43</v>
      </c>
      <c r="AY32" s="31" t="s">
        <v>50</v>
      </c>
      <c r="AZ32" s="32">
        <f>IF(AV32&gt;0,AW32/AV32,-0.001)</f>
        <v>-0.001</v>
      </c>
      <c r="BA32" s="33">
        <v>0</v>
      </c>
      <c r="BB32" s="28" t="s">
        <v>45</v>
      </c>
      <c r="BC32" s="34">
        <v>0</v>
      </c>
      <c r="BD32" s="35">
        <f>IF(AV32&gt;0,BA32-BC32,-9999)</f>
        <v>-9999</v>
      </c>
      <c r="BE32" s="36">
        <f>IF(AV32&gt;0,BA32/BC32,-0.001)</f>
        <v>-0.001</v>
      </c>
      <c r="BF32" s="37">
        <f>IF(AV32&gt;0,BA32/AV32,-0.1)</f>
        <v>-0.1</v>
      </c>
      <c r="BG32" s="28" t="s">
        <v>45</v>
      </c>
      <c r="BH32" s="38">
        <f>IF(AV32&gt;0,BC32/AV32,-0.1)</f>
        <v>-0.1</v>
      </c>
      <c r="BI32" s="37">
        <f>IF(AV32&gt;0,BF32-BH32,-0.1)</f>
        <v>-0.1</v>
      </c>
    </row>
    <row r="33" spans="1:61" s="40" customFormat="1" ht="12.75">
      <c r="A33" s="40" t="s">
        <v>76</v>
      </c>
      <c r="B33" s="41" t="s">
        <v>56</v>
      </c>
      <c r="C33" s="42">
        <f>R33+AG33+AV33</f>
        <v>7</v>
      </c>
      <c r="D33" s="43">
        <f>S33+AH33+AW33</f>
        <v>2</v>
      </c>
      <c r="E33" s="42" t="s">
        <v>92</v>
      </c>
      <c r="F33" s="44">
        <f>U33+AJ33+AY33</f>
        <v>4</v>
      </c>
      <c r="G33" s="45">
        <f>IF(C33&gt;0,D33/(C33-1),-0.001)</f>
        <v>0.3333333333333333</v>
      </c>
      <c r="H33" s="46">
        <f>W33+AL33+BA33</f>
        <v>497</v>
      </c>
      <c r="I33" s="47" t="s">
        <v>45</v>
      </c>
      <c r="J33" s="48">
        <f>Y33+AN33+BC33</f>
        <v>530</v>
      </c>
      <c r="K33" s="49">
        <f>IF(C33&gt;0,H33-J33,-9999)</f>
        <v>-33</v>
      </c>
      <c r="L33" s="50">
        <f>IF(C33&gt;0,H33/J33,-0.001)</f>
        <v>0.9377358490566038</v>
      </c>
      <c r="M33" s="51">
        <f>IF(C33&gt;0,H33/C33,-0.1)</f>
        <v>71</v>
      </c>
      <c r="N33" s="47" t="s">
        <v>45</v>
      </c>
      <c r="O33" s="52">
        <f>IF(C33&gt;0,J33/C33,-0.1)</f>
        <v>75.71428571428571</v>
      </c>
      <c r="P33" s="51">
        <f>IF(C33&gt;0,M33-O33,-0.1)</f>
        <v>-4.714285714285708</v>
      </c>
      <c r="Q33" s="39"/>
      <c r="R33" s="42">
        <f>S33+U33+1</f>
        <v>3</v>
      </c>
      <c r="S33" s="43">
        <v>1</v>
      </c>
      <c r="T33" s="42" t="s">
        <v>92</v>
      </c>
      <c r="U33" s="44">
        <v>1</v>
      </c>
      <c r="V33" s="45">
        <f>IF(R33&gt;0,S33/(R33-1),-0.001)</f>
        <v>0.5</v>
      </c>
      <c r="W33" s="46">
        <v>214</v>
      </c>
      <c r="X33" s="47" t="s">
        <v>45</v>
      </c>
      <c r="Y33" s="48">
        <v>213</v>
      </c>
      <c r="Z33" s="49">
        <f>IF(R33&gt;0,W33-Y33,-9999)</f>
        <v>1</v>
      </c>
      <c r="AA33" s="50">
        <f>IF(R33&gt;0,W33/Y33,-0.001)</f>
        <v>1.0046948356807512</v>
      </c>
      <c r="AB33" s="51">
        <f>IF(R33&gt;0,W33/R33,-0.1)</f>
        <v>71.33333333333333</v>
      </c>
      <c r="AC33" s="47" t="s">
        <v>45</v>
      </c>
      <c r="AD33" s="52">
        <f>IF(R33&gt;0,Y33/R33,-0.1)</f>
        <v>71</v>
      </c>
      <c r="AE33" s="51">
        <f>IF(R33&gt;0,AB33-AD33,-0.1)</f>
        <v>0.3333333333333286</v>
      </c>
      <c r="AF33" s="39" t="s">
        <v>47</v>
      </c>
      <c r="AG33" s="42">
        <f>AH33+AJ33</f>
        <v>4</v>
      </c>
      <c r="AH33" s="43">
        <v>1</v>
      </c>
      <c r="AI33" s="42" t="s">
        <v>43</v>
      </c>
      <c r="AJ33" s="44">
        <v>3</v>
      </c>
      <c r="AK33" s="45">
        <f>IF(AG33&gt;0,AH33/AG33,-0.001)</f>
        <v>0.25</v>
      </c>
      <c r="AL33" s="46">
        <v>283</v>
      </c>
      <c r="AM33" s="47" t="s">
        <v>45</v>
      </c>
      <c r="AN33" s="48">
        <v>317</v>
      </c>
      <c r="AO33" s="49">
        <f>IF(AG33&gt;0,AL33-AN33,-9999)</f>
        <v>-34</v>
      </c>
      <c r="AP33" s="50">
        <f>IF(AG33&gt;0,AL33/AN33,-0.001)</f>
        <v>0.8927444794952681</v>
      </c>
      <c r="AQ33" s="51">
        <f>IF(AG33&gt;0,AL33/AG33,-0.1)</f>
        <v>70.75</v>
      </c>
      <c r="AR33" s="47" t="s">
        <v>45</v>
      </c>
      <c r="AS33" s="52">
        <f>IF(AG33&gt;0,AN33/AG33,-0.1)</f>
        <v>79.25</v>
      </c>
      <c r="AT33" s="51">
        <f>IF(AG33&gt;0,AQ33-AS33,-0.1)</f>
        <v>-8.5</v>
      </c>
      <c r="AU33" s="39" t="s">
        <v>47</v>
      </c>
      <c r="AV33" s="42">
        <f>AW33+AY33</f>
        <v>0</v>
      </c>
      <c r="AW33" s="43" t="s">
        <v>50</v>
      </c>
      <c r="AX33" s="42" t="s">
        <v>43</v>
      </c>
      <c r="AY33" s="44" t="s">
        <v>50</v>
      </c>
      <c r="AZ33" s="45">
        <f>IF(AV33&gt;0,AW33/AV33,-0.001)</f>
        <v>-0.001</v>
      </c>
      <c r="BA33" s="46">
        <v>0</v>
      </c>
      <c r="BB33" s="47" t="s">
        <v>45</v>
      </c>
      <c r="BC33" s="48">
        <v>0</v>
      </c>
      <c r="BD33" s="49">
        <f>IF(AV33&gt;0,BA33-BC33,-9999)</f>
        <v>-9999</v>
      </c>
      <c r="BE33" s="50">
        <f>IF(AV33&gt;0,BA33/BC33,-0.001)</f>
        <v>-0.001</v>
      </c>
      <c r="BF33" s="51">
        <f>IF(AV33&gt;0,BA33/AV33,-0.1)</f>
        <v>-0.1</v>
      </c>
      <c r="BG33" s="47" t="s">
        <v>45</v>
      </c>
      <c r="BH33" s="52">
        <f>IF(AV33&gt;0,BC33/AV33,-0.1)</f>
        <v>-0.1</v>
      </c>
      <c r="BI33" s="51">
        <f>IF(AV33&gt;0,BF33-BH33,-0.1)</f>
        <v>-0.1</v>
      </c>
    </row>
    <row r="34" spans="1:61" s="40" customFormat="1" ht="12.75">
      <c r="A34" s="27" t="s">
        <v>77</v>
      </c>
      <c r="B34" s="28" t="s">
        <v>56</v>
      </c>
      <c r="C34" s="29">
        <f>R34+AG34+AV34</f>
        <v>6</v>
      </c>
      <c r="D34" s="30">
        <f>S34+AH34+AW34</f>
        <v>3</v>
      </c>
      <c r="E34" s="29" t="s">
        <v>43</v>
      </c>
      <c r="F34" s="31">
        <f>U34+AJ34+AY34</f>
        <v>3</v>
      </c>
      <c r="G34" s="32">
        <f>IF(C34&gt;0,D34/C34,-0.001)</f>
        <v>0.5</v>
      </c>
      <c r="H34" s="33">
        <f>W34+AL34+BA34</f>
        <v>445</v>
      </c>
      <c r="I34" s="28" t="s">
        <v>45</v>
      </c>
      <c r="J34" s="34">
        <f>Y34+AN34+BC34</f>
        <v>433</v>
      </c>
      <c r="K34" s="35">
        <f>IF(C34&gt;0,H34-J34,-9999)</f>
        <v>12</v>
      </c>
      <c r="L34" s="36">
        <f>IF(C34&gt;0,H34/J34,-0.001)</f>
        <v>1.0277136258660509</v>
      </c>
      <c r="M34" s="37">
        <f>IF(C34&gt;0,H34/C34,-0.1)</f>
        <v>74.16666666666667</v>
      </c>
      <c r="N34" s="28" t="s">
        <v>45</v>
      </c>
      <c r="O34" s="38">
        <f>IF(C34&gt;0,J34/C34,-0.1)</f>
        <v>72.16666666666667</v>
      </c>
      <c r="P34" s="37">
        <f>IF(C34&gt;0,M34-O34,-0.1)</f>
        <v>2</v>
      </c>
      <c r="Q34" s="39"/>
      <c r="R34" s="29">
        <f>S34+U34</f>
        <v>3</v>
      </c>
      <c r="S34" s="30">
        <v>2</v>
      </c>
      <c r="T34" s="29" t="s">
        <v>43</v>
      </c>
      <c r="U34" s="31">
        <v>1</v>
      </c>
      <c r="V34" s="32">
        <f>IF(R34&gt;0,S34/R34,-0.001)</f>
        <v>0.6666666666666666</v>
      </c>
      <c r="W34" s="33">
        <v>228</v>
      </c>
      <c r="X34" s="28" t="s">
        <v>45</v>
      </c>
      <c r="Y34" s="34">
        <v>202</v>
      </c>
      <c r="Z34" s="35">
        <f>IF(R34&gt;0,W34-Y34,-9999)</f>
        <v>26</v>
      </c>
      <c r="AA34" s="36">
        <f>IF(R34&gt;0,W34/Y34,-0.001)</f>
        <v>1.1287128712871286</v>
      </c>
      <c r="AB34" s="37">
        <f>IF(R34&gt;0,W34/R34,-0.1)</f>
        <v>76</v>
      </c>
      <c r="AC34" s="28" t="s">
        <v>45</v>
      </c>
      <c r="AD34" s="38">
        <f>IF(R34&gt;0,Y34/R34,-0.1)</f>
        <v>67.33333333333333</v>
      </c>
      <c r="AE34" s="37">
        <f>IF(R34&gt;0,AB34-AD34,-0.1)</f>
        <v>8.666666666666671</v>
      </c>
      <c r="AF34" s="39" t="s">
        <v>47</v>
      </c>
      <c r="AG34" s="29">
        <f>AH34+AJ34</f>
        <v>3</v>
      </c>
      <c r="AH34" s="30">
        <v>1</v>
      </c>
      <c r="AI34" s="29" t="s">
        <v>43</v>
      </c>
      <c r="AJ34" s="31">
        <v>2</v>
      </c>
      <c r="AK34" s="32">
        <f>IF(AG34&gt;0,AH34/AG34,-0.001)</f>
        <v>0.3333333333333333</v>
      </c>
      <c r="AL34" s="33">
        <v>217</v>
      </c>
      <c r="AM34" s="28" t="s">
        <v>45</v>
      </c>
      <c r="AN34" s="34">
        <v>231</v>
      </c>
      <c r="AO34" s="35">
        <f>IF(AG34&gt;0,AL34-AN34,-9999)</f>
        <v>-14</v>
      </c>
      <c r="AP34" s="36">
        <f>IF(AG34&gt;0,AL34/AN34,-0.001)</f>
        <v>0.9393939393939394</v>
      </c>
      <c r="AQ34" s="37">
        <f>IF(AG34&gt;0,AL34/AG34,-0.1)</f>
        <v>72.33333333333333</v>
      </c>
      <c r="AR34" s="28" t="s">
        <v>45</v>
      </c>
      <c r="AS34" s="38">
        <f>IF(AG34&gt;0,AN34/AG34,-0.1)</f>
        <v>77</v>
      </c>
      <c r="AT34" s="37">
        <f>IF(AG34&gt;0,AQ34-AS34,-0.1)</f>
        <v>-4.666666666666671</v>
      </c>
      <c r="AU34" s="39" t="s">
        <v>47</v>
      </c>
      <c r="AV34" s="29">
        <f>AW34+AY34</f>
        <v>0</v>
      </c>
      <c r="AW34" s="30" t="s">
        <v>50</v>
      </c>
      <c r="AX34" s="29" t="s">
        <v>43</v>
      </c>
      <c r="AY34" s="31" t="s">
        <v>50</v>
      </c>
      <c r="AZ34" s="32">
        <f>IF(AV34&gt;0,AW34/AV34,-0.001)</f>
        <v>-0.001</v>
      </c>
      <c r="BA34" s="33">
        <v>0</v>
      </c>
      <c r="BB34" s="28" t="s">
        <v>45</v>
      </c>
      <c r="BC34" s="34">
        <v>0</v>
      </c>
      <c r="BD34" s="35">
        <f>IF(AV34&gt;0,BA34-BC34,-9999)</f>
        <v>-9999</v>
      </c>
      <c r="BE34" s="36">
        <f>IF(AV34&gt;0,BA34/BC34,-0.001)</f>
        <v>-0.001</v>
      </c>
      <c r="BF34" s="37">
        <f>IF(AV34&gt;0,BA34/AV34,-0.1)</f>
        <v>-0.1</v>
      </c>
      <c r="BG34" s="28" t="s">
        <v>45</v>
      </c>
      <c r="BH34" s="38">
        <f>IF(AV34&gt;0,BC34/AV34,-0.1)</f>
        <v>-0.1</v>
      </c>
      <c r="BI34" s="37">
        <f>IF(AV34&gt;0,BF34-BH34,-0.1)</f>
        <v>-0.1</v>
      </c>
    </row>
    <row r="35" spans="1:61" s="40" customFormat="1" ht="12.75">
      <c r="A35" s="40" t="s">
        <v>78</v>
      </c>
      <c r="B35" s="41" t="s">
        <v>56</v>
      </c>
      <c r="C35" s="42">
        <f>R35+AG35+AV35</f>
        <v>0</v>
      </c>
      <c r="D35" s="43">
        <f>S35+AH35+AW35</f>
        <v>0</v>
      </c>
      <c r="E35" s="42" t="s">
        <v>43</v>
      </c>
      <c r="F35" s="44">
        <f>U35+AJ35+AY35</f>
        <v>0</v>
      </c>
      <c r="G35" s="45">
        <f>IF(C35&gt;0,D35/C35,-0.001)</f>
        <v>-0.001</v>
      </c>
      <c r="H35" s="46">
        <f>W35+AL35+BA35</f>
        <v>0</v>
      </c>
      <c r="I35" s="47" t="s">
        <v>45</v>
      </c>
      <c r="J35" s="48">
        <f>Y35+AN35+BC35</f>
        <v>0</v>
      </c>
      <c r="K35" s="49">
        <f>IF(C35&gt;0,H35-J35,-9999)</f>
        <v>-9999</v>
      </c>
      <c r="L35" s="50">
        <f>IF(C35&gt;0,H35/J35,-0.001)</f>
        <v>-0.001</v>
      </c>
      <c r="M35" s="51">
        <f>IF(C35&gt;0,H35/C35,-0.1)</f>
        <v>-0.1</v>
      </c>
      <c r="N35" s="47" t="s">
        <v>45</v>
      </c>
      <c r="O35" s="52">
        <f>IF(C35&gt;0,J35/C35,-0.1)</f>
        <v>-0.1</v>
      </c>
      <c r="P35" s="51">
        <f>IF(C35&gt;0,M35-O35,-0.1)</f>
        <v>-0.1</v>
      </c>
      <c r="Q35" s="39" t="s">
        <v>47</v>
      </c>
      <c r="R35" s="42">
        <f>S35+U35</f>
        <v>0</v>
      </c>
      <c r="S35" s="43">
        <v>0</v>
      </c>
      <c r="T35" s="42" t="s">
        <v>43</v>
      </c>
      <c r="U35" s="44">
        <v>0</v>
      </c>
      <c r="V35" s="45">
        <f>IF(R35&gt;0,S35/R35,-0.001)</f>
        <v>-0.001</v>
      </c>
      <c r="W35" s="46">
        <v>0</v>
      </c>
      <c r="X35" s="47" t="s">
        <v>45</v>
      </c>
      <c r="Y35" s="48">
        <v>0</v>
      </c>
      <c r="Z35" s="49">
        <f>IF(R35&gt;0,W35-Y35,-9999)</f>
        <v>-9999</v>
      </c>
      <c r="AA35" s="50">
        <f>IF(R35&gt;0,W35/Y35,-0.001)</f>
        <v>-0.001</v>
      </c>
      <c r="AB35" s="51">
        <f>IF(R35&gt;0,W35/R35,-0.1)</f>
        <v>-0.1</v>
      </c>
      <c r="AC35" s="47" t="s">
        <v>45</v>
      </c>
      <c r="AD35" s="52">
        <f>IF(R35&gt;0,Y35/R35,-0.1)</f>
        <v>-0.1</v>
      </c>
      <c r="AE35" s="51">
        <f>IF(R35&gt;0,AB35-AD35,-0.1)</f>
        <v>-0.1</v>
      </c>
      <c r="AF35" s="39" t="s">
        <v>47</v>
      </c>
      <c r="AG35" s="42">
        <f>AH35+AJ35</f>
        <v>0</v>
      </c>
      <c r="AH35" s="43">
        <v>0</v>
      </c>
      <c r="AI35" s="42" t="s">
        <v>43</v>
      </c>
      <c r="AJ35" s="44">
        <v>0</v>
      </c>
      <c r="AK35" s="45">
        <f>IF(AG35&gt;0,AH35/AG35,-0.001)</f>
        <v>-0.001</v>
      </c>
      <c r="AL35" s="46">
        <v>0</v>
      </c>
      <c r="AM35" s="47" t="s">
        <v>45</v>
      </c>
      <c r="AN35" s="48">
        <v>0</v>
      </c>
      <c r="AO35" s="49">
        <f>IF(AG35&gt;0,AL35-AN35,-9999)</f>
        <v>-9999</v>
      </c>
      <c r="AP35" s="50">
        <f>IF(AG35&gt;0,AL35/AN35,-0.001)</f>
        <v>-0.001</v>
      </c>
      <c r="AQ35" s="51">
        <f>IF(AG35&gt;0,AL35/AG35,-0.1)</f>
        <v>-0.1</v>
      </c>
      <c r="AR35" s="47" t="s">
        <v>45</v>
      </c>
      <c r="AS35" s="52">
        <f>IF(AG35&gt;0,AN35/AG35,-0.1)</f>
        <v>-0.1</v>
      </c>
      <c r="AT35" s="51">
        <f>IF(AG35&gt;0,AQ35-AS35,-0.1)</f>
        <v>-0.1</v>
      </c>
      <c r="AU35" s="39" t="s">
        <v>47</v>
      </c>
      <c r="AV35" s="42">
        <f>AW35+AY35</f>
        <v>0</v>
      </c>
      <c r="AW35" s="43" t="s">
        <v>50</v>
      </c>
      <c r="AX35" s="42" t="s">
        <v>43</v>
      </c>
      <c r="AY35" s="44" t="s">
        <v>50</v>
      </c>
      <c r="AZ35" s="45">
        <f>IF(AV35&gt;0,AW35/AV35,-0.001)</f>
        <v>-0.001</v>
      </c>
      <c r="BA35" s="46">
        <v>0</v>
      </c>
      <c r="BB35" s="47" t="s">
        <v>45</v>
      </c>
      <c r="BC35" s="48">
        <v>0</v>
      </c>
      <c r="BD35" s="49">
        <f>IF(AV35&gt;0,BA35-BC35,-9999)</f>
        <v>-9999</v>
      </c>
      <c r="BE35" s="50">
        <f>IF(AV35&gt;0,BA35/BC35,-0.001)</f>
        <v>-0.001</v>
      </c>
      <c r="BF35" s="51">
        <f>IF(AV35&gt;0,BA35/AV35,-0.1)</f>
        <v>-0.1</v>
      </c>
      <c r="BG35" s="47" t="s">
        <v>45</v>
      </c>
      <c r="BH35" s="52">
        <f>IF(AV35&gt;0,BC35/AV35,-0.1)</f>
        <v>-0.1</v>
      </c>
      <c r="BI35" s="51">
        <f>IF(AV35&gt;0,BF35-BH35,-0.1)</f>
        <v>-0.1</v>
      </c>
    </row>
    <row r="36" spans="1:61" s="40" customFormat="1" ht="12.75">
      <c r="A36" s="27" t="s">
        <v>79</v>
      </c>
      <c r="B36" s="28" t="s">
        <v>56</v>
      </c>
      <c r="C36" s="29">
        <f>R36+AG36+AV36</f>
        <v>5</v>
      </c>
      <c r="D36" s="30">
        <f>S36+AH36+AW36</f>
        <v>3</v>
      </c>
      <c r="E36" s="29" t="s">
        <v>43</v>
      </c>
      <c r="F36" s="31">
        <f>U36+AJ36+AY36</f>
        <v>2</v>
      </c>
      <c r="G36" s="32">
        <f>IF(C36&gt;0,D36/C36,-0.001)</f>
        <v>0.6</v>
      </c>
      <c r="H36" s="33">
        <f>W36+AL36+BA36</f>
        <v>360</v>
      </c>
      <c r="I36" s="28" t="s">
        <v>45</v>
      </c>
      <c r="J36" s="34">
        <f>Y36+AN36+BC36</f>
        <v>319</v>
      </c>
      <c r="K36" s="35">
        <f>IF(C36&gt;0,H36-J36,-9999)</f>
        <v>41</v>
      </c>
      <c r="L36" s="36">
        <f>IF(C36&gt;0,H36/J36,-0.001)</f>
        <v>1.128526645768025</v>
      </c>
      <c r="M36" s="37">
        <f>IF(C36&gt;0,H36/C36,-0.1)</f>
        <v>72</v>
      </c>
      <c r="N36" s="28" t="s">
        <v>45</v>
      </c>
      <c r="O36" s="38">
        <f>IF(C36&gt;0,J36/C36,-0.1)</f>
        <v>63.8</v>
      </c>
      <c r="P36" s="37">
        <f>IF(C36&gt;0,M36-O36,-0.1)</f>
        <v>8.200000000000003</v>
      </c>
      <c r="Q36" s="39"/>
      <c r="R36" s="29">
        <f>S36+U36</f>
        <v>3</v>
      </c>
      <c r="S36" s="30">
        <v>2</v>
      </c>
      <c r="T36" s="29" t="s">
        <v>43</v>
      </c>
      <c r="U36" s="31">
        <v>1</v>
      </c>
      <c r="V36" s="32">
        <f>IF(R36&gt;0,S36/R36,-0.001)</f>
        <v>0.6666666666666666</v>
      </c>
      <c r="W36" s="33">
        <v>216</v>
      </c>
      <c r="X36" s="28" t="s">
        <v>45</v>
      </c>
      <c r="Y36" s="34">
        <v>182</v>
      </c>
      <c r="Z36" s="35">
        <f>IF(R36&gt;0,W36-Y36,-9999)</f>
        <v>34</v>
      </c>
      <c r="AA36" s="36">
        <f>IF(R36&gt;0,W36/Y36,-0.001)</f>
        <v>1.1868131868131868</v>
      </c>
      <c r="AB36" s="37">
        <f>IF(R36&gt;0,W36/R36,-0.1)</f>
        <v>72</v>
      </c>
      <c r="AC36" s="28" t="s">
        <v>45</v>
      </c>
      <c r="AD36" s="38">
        <f>IF(R36&gt;0,Y36/R36,-0.1)</f>
        <v>60.666666666666664</v>
      </c>
      <c r="AE36" s="37">
        <f>IF(R36&gt;0,AB36-AD36,-0.1)</f>
        <v>11.333333333333336</v>
      </c>
      <c r="AF36" s="39" t="s">
        <v>47</v>
      </c>
      <c r="AG36" s="29">
        <f>AH36+AJ36</f>
        <v>2</v>
      </c>
      <c r="AH36" s="30">
        <v>1</v>
      </c>
      <c r="AI36" s="29" t="s">
        <v>43</v>
      </c>
      <c r="AJ36" s="31">
        <v>1</v>
      </c>
      <c r="AK36" s="32">
        <f>IF(AG36&gt;0,AH36/AG36,-0.001)</f>
        <v>0.5</v>
      </c>
      <c r="AL36" s="33">
        <v>144</v>
      </c>
      <c r="AM36" s="28" t="s">
        <v>45</v>
      </c>
      <c r="AN36" s="34">
        <v>137</v>
      </c>
      <c r="AO36" s="35">
        <f>IF(AG36&gt;0,AL36-AN36,-9999)</f>
        <v>7</v>
      </c>
      <c r="AP36" s="36">
        <f>IF(AG36&gt;0,AL36/AN36,-0.001)</f>
        <v>1.051094890510949</v>
      </c>
      <c r="AQ36" s="37">
        <f>IF(AG36&gt;0,AL36/AG36,-0.1)</f>
        <v>72</v>
      </c>
      <c r="AR36" s="28" t="s">
        <v>45</v>
      </c>
      <c r="AS36" s="38">
        <f>IF(AG36&gt;0,AN36/AG36,-0.1)</f>
        <v>68.5</v>
      </c>
      <c r="AT36" s="37">
        <f>IF(AG36&gt;0,AQ36-AS36,-0.1)</f>
        <v>3.5</v>
      </c>
      <c r="AU36" s="39" t="s">
        <v>47</v>
      </c>
      <c r="AV36" s="29">
        <f>AW36+AY36</f>
        <v>0</v>
      </c>
      <c r="AW36" s="30" t="s">
        <v>50</v>
      </c>
      <c r="AX36" s="29" t="s">
        <v>43</v>
      </c>
      <c r="AY36" s="31" t="s">
        <v>50</v>
      </c>
      <c r="AZ36" s="32">
        <f>IF(AV36&gt;0,AW36/AV36,-0.001)</f>
        <v>-0.001</v>
      </c>
      <c r="BA36" s="33">
        <v>0</v>
      </c>
      <c r="BB36" s="28" t="s">
        <v>45</v>
      </c>
      <c r="BC36" s="34">
        <v>0</v>
      </c>
      <c r="BD36" s="35">
        <f>IF(AV36&gt;0,BA36-BC36,-9999)</f>
        <v>-9999</v>
      </c>
      <c r="BE36" s="36">
        <f>IF(AV36&gt;0,BA36/BC36,-0.001)</f>
        <v>-0.001</v>
      </c>
      <c r="BF36" s="37">
        <f>IF(AV36&gt;0,BA36/AV36,-0.1)</f>
        <v>-0.1</v>
      </c>
      <c r="BG36" s="28" t="s">
        <v>45</v>
      </c>
      <c r="BH36" s="38">
        <f>IF(AV36&gt;0,BC36/AV36,-0.1)</f>
        <v>-0.1</v>
      </c>
      <c r="BI36" s="37">
        <f>IF(AV36&gt;0,BF36-BH36,-0.1)</f>
        <v>-0.1</v>
      </c>
    </row>
    <row r="37" spans="1:61" s="40" customFormat="1" ht="12.75">
      <c r="A37" s="40" t="s">
        <v>80</v>
      </c>
      <c r="B37" s="41" t="s">
        <v>56</v>
      </c>
      <c r="C37" s="42">
        <f>R37+AG37+AV37</f>
        <v>3</v>
      </c>
      <c r="D37" s="43">
        <f>S37+AH37+AW37</f>
        <v>1</v>
      </c>
      <c r="E37" s="42" t="s">
        <v>43</v>
      </c>
      <c r="F37" s="44">
        <f>U37+AJ37+AY37</f>
        <v>2</v>
      </c>
      <c r="G37" s="45">
        <f>IF(C37&gt;0,D37/C37,-0.001)</f>
        <v>0.3333333333333333</v>
      </c>
      <c r="H37" s="46">
        <f>W37+AL37+BA37</f>
        <v>246</v>
      </c>
      <c r="I37" s="47" t="s">
        <v>45</v>
      </c>
      <c r="J37" s="48">
        <f>Y37+AN37+BC37</f>
        <v>254</v>
      </c>
      <c r="K37" s="49">
        <f>IF(C37&gt;0,H37-J37,-9999)</f>
        <v>-8</v>
      </c>
      <c r="L37" s="50">
        <f>IF(C37&gt;0,H37/J37,-0.001)</f>
        <v>0.968503937007874</v>
      </c>
      <c r="M37" s="51">
        <f>IF(C37&gt;0,H37/C37,-0.1)</f>
        <v>82</v>
      </c>
      <c r="N37" s="47" t="s">
        <v>45</v>
      </c>
      <c r="O37" s="52">
        <f>IF(C37&gt;0,J37/C37,-0.1)</f>
        <v>84.66666666666667</v>
      </c>
      <c r="P37" s="51">
        <f>IF(C37&gt;0,M37-O37,-0.1)</f>
        <v>-2.6666666666666714</v>
      </c>
      <c r="Q37" s="39" t="s">
        <v>47</v>
      </c>
      <c r="R37" s="42">
        <f>S37+U37</f>
        <v>1</v>
      </c>
      <c r="S37" s="43">
        <v>1</v>
      </c>
      <c r="T37" s="42" t="s">
        <v>43</v>
      </c>
      <c r="U37" s="44">
        <v>0</v>
      </c>
      <c r="V37" s="45">
        <f>IF(R37&gt;0,S37/R37,-0.001)</f>
        <v>1</v>
      </c>
      <c r="W37" s="46">
        <v>95</v>
      </c>
      <c r="X37" s="47" t="s">
        <v>45</v>
      </c>
      <c r="Y37" s="48">
        <v>82</v>
      </c>
      <c r="Z37" s="49">
        <f>IF(R37&gt;0,W37-Y37,-9999)</f>
        <v>13</v>
      </c>
      <c r="AA37" s="50">
        <f>IF(R37&gt;0,W37/Y37,-0.001)</f>
        <v>1.1585365853658536</v>
      </c>
      <c r="AB37" s="51">
        <f>IF(R37&gt;0,W37/R37,-0.1)</f>
        <v>95</v>
      </c>
      <c r="AC37" s="47" t="s">
        <v>45</v>
      </c>
      <c r="AD37" s="52">
        <f>IF(R37&gt;0,Y37/R37,-0.1)</f>
        <v>82</v>
      </c>
      <c r="AE37" s="51">
        <f>IF(R37&gt;0,AB37-AD37,-0.1)</f>
        <v>13</v>
      </c>
      <c r="AF37" s="39" t="s">
        <v>47</v>
      </c>
      <c r="AG37" s="42">
        <f>AH37+AJ37</f>
        <v>2</v>
      </c>
      <c r="AH37" s="43">
        <v>0</v>
      </c>
      <c r="AI37" s="42" t="s">
        <v>43</v>
      </c>
      <c r="AJ37" s="44">
        <v>2</v>
      </c>
      <c r="AK37" s="45">
        <f>IF(AG37&gt;0,AH37/AG37,-0.001)</f>
        <v>0</v>
      </c>
      <c r="AL37" s="46">
        <v>151</v>
      </c>
      <c r="AM37" s="47" t="s">
        <v>45</v>
      </c>
      <c r="AN37" s="48">
        <v>172</v>
      </c>
      <c r="AO37" s="49">
        <f>IF(AG37&gt;0,AL37-AN37,-9999)</f>
        <v>-21</v>
      </c>
      <c r="AP37" s="50">
        <f>IF(AG37&gt;0,AL37/AN37,-0.001)</f>
        <v>0.877906976744186</v>
      </c>
      <c r="AQ37" s="51">
        <f>IF(AG37&gt;0,AL37/AG37,-0.1)</f>
        <v>75.5</v>
      </c>
      <c r="AR37" s="47" t="s">
        <v>45</v>
      </c>
      <c r="AS37" s="52">
        <f>IF(AG37&gt;0,AN37/AG37,-0.1)</f>
        <v>86</v>
      </c>
      <c r="AT37" s="51">
        <f>IF(AG37&gt;0,AQ37-AS37,-0.1)</f>
        <v>-10.5</v>
      </c>
      <c r="AU37" s="39" t="s">
        <v>47</v>
      </c>
      <c r="AV37" s="42">
        <f>AW37+AY37</f>
        <v>0</v>
      </c>
      <c r="AW37" s="43" t="s">
        <v>50</v>
      </c>
      <c r="AX37" s="42" t="s">
        <v>43</v>
      </c>
      <c r="AY37" s="44" t="s">
        <v>50</v>
      </c>
      <c r="AZ37" s="45">
        <f>IF(AV37&gt;0,AW37/AV37,-0.001)</f>
        <v>-0.001</v>
      </c>
      <c r="BA37" s="46">
        <v>0</v>
      </c>
      <c r="BB37" s="47" t="s">
        <v>45</v>
      </c>
      <c r="BC37" s="48">
        <v>0</v>
      </c>
      <c r="BD37" s="49">
        <f>IF(AV37&gt;0,BA37-BC37,-9999)</f>
        <v>-9999</v>
      </c>
      <c r="BE37" s="50">
        <f>IF(AV37&gt;0,BA37/BC37,-0.001)</f>
        <v>-0.001</v>
      </c>
      <c r="BF37" s="51">
        <f>IF(AV37&gt;0,BA37/AV37,-0.1)</f>
        <v>-0.1</v>
      </c>
      <c r="BG37" s="47" t="s">
        <v>45</v>
      </c>
      <c r="BH37" s="52">
        <f>IF(AV37&gt;0,BC37/AV37,-0.1)</f>
        <v>-0.1</v>
      </c>
      <c r="BI37" s="51">
        <f>IF(AV37&gt;0,BF37-BH37,-0.1)</f>
        <v>-0.1</v>
      </c>
    </row>
    <row r="38" spans="1:61" s="40" customFormat="1" ht="12.75">
      <c r="A38" s="27" t="s">
        <v>81</v>
      </c>
      <c r="B38" s="28" t="s">
        <v>56</v>
      </c>
      <c r="C38" s="29">
        <f>R38+AG38+AV38</f>
        <v>0</v>
      </c>
      <c r="D38" s="30">
        <f>S38+AH38+AW38</f>
        <v>0</v>
      </c>
      <c r="E38" s="29" t="s">
        <v>43</v>
      </c>
      <c r="F38" s="31">
        <f>U38+AJ38+AY38</f>
        <v>0</v>
      </c>
      <c r="G38" s="32">
        <f>IF(C38&gt;0,D38/C38,-0.001)</f>
        <v>-0.001</v>
      </c>
      <c r="H38" s="33">
        <f>W38+AL38+BA38</f>
        <v>0</v>
      </c>
      <c r="I38" s="28" t="s">
        <v>45</v>
      </c>
      <c r="J38" s="34">
        <f>Y38+AN38+BC38</f>
        <v>0</v>
      </c>
      <c r="K38" s="35">
        <f>IF(C38&gt;0,H38-J38,-9999)</f>
        <v>-9999</v>
      </c>
      <c r="L38" s="36">
        <f>IF(C38&gt;0,H38/J38,-0.001)</f>
        <v>-0.001</v>
      </c>
      <c r="M38" s="37">
        <f>IF(C38&gt;0,H38/C38,-0.1)</f>
        <v>-0.1</v>
      </c>
      <c r="N38" s="28" t="s">
        <v>45</v>
      </c>
      <c r="O38" s="38">
        <f>IF(C38&gt;0,J38/C38,-0.1)</f>
        <v>-0.1</v>
      </c>
      <c r="P38" s="37">
        <f>IF(C38&gt;0,M38-O38,-0.1)</f>
        <v>-0.1</v>
      </c>
      <c r="Q38" s="39"/>
      <c r="R38" s="29">
        <f>S38+U38</f>
        <v>0</v>
      </c>
      <c r="S38" s="30">
        <v>0</v>
      </c>
      <c r="T38" s="29" t="s">
        <v>43</v>
      </c>
      <c r="U38" s="31">
        <v>0</v>
      </c>
      <c r="V38" s="32">
        <f>IF(R38&gt;0,S38/R38,-0.001)</f>
        <v>-0.001</v>
      </c>
      <c r="W38" s="33">
        <v>0</v>
      </c>
      <c r="X38" s="28" t="s">
        <v>45</v>
      </c>
      <c r="Y38" s="34">
        <v>0</v>
      </c>
      <c r="Z38" s="35">
        <f>IF(R38&gt;0,W38-Y38,-9999)</f>
        <v>-9999</v>
      </c>
      <c r="AA38" s="36">
        <f>IF(R38&gt;0,W38/Y38,-0.001)</f>
        <v>-0.001</v>
      </c>
      <c r="AB38" s="37">
        <f>IF(R38&gt;0,W38/R38,-0.1)</f>
        <v>-0.1</v>
      </c>
      <c r="AC38" s="28" t="s">
        <v>45</v>
      </c>
      <c r="AD38" s="38">
        <f>IF(R38&gt;0,Y38/R38,-0.1)</f>
        <v>-0.1</v>
      </c>
      <c r="AE38" s="37">
        <f>IF(R38&gt;0,AB38-AD38,-0.1)</f>
        <v>-0.1</v>
      </c>
      <c r="AF38" s="39"/>
      <c r="AG38" s="29">
        <f>AH38+AJ38</f>
        <v>0</v>
      </c>
      <c r="AH38" s="30">
        <v>0</v>
      </c>
      <c r="AI38" s="29" t="s">
        <v>43</v>
      </c>
      <c r="AJ38" s="31">
        <v>0</v>
      </c>
      <c r="AK38" s="32">
        <f>IF(AG38&gt;0,AH38/AG38,-0.001)</f>
        <v>-0.001</v>
      </c>
      <c r="AL38" s="33">
        <v>0</v>
      </c>
      <c r="AM38" s="28" t="s">
        <v>45</v>
      </c>
      <c r="AN38" s="34">
        <v>0</v>
      </c>
      <c r="AO38" s="35">
        <f>IF(AG38&gt;0,AL38-AN38,-9999)</f>
        <v>-9999</v>
      </c>
      <c r="AP38" s="36">
        <f>IF(AG38&gt;0,AL38/AN38,-0.001)</f>
        <v>-0.001</v>
      </c>
      <c r="AQ38" s="37">
        <f>IF(AG38&gt;0,AL38/(AG38-1),-0.1)</f>
        <v>-0.1</v>
      </c>
      <c r="AR38" s="28" t="s">
        <v>45</v>
      </c>
      <c r="AS38" s="38">
        <f>IF(AG38&gt;0,(AN38-20)/(AG38-1),-0.1)</f>
        <v>-0.1</v>
      </c>
      <c r="AT38" s="37">
        <f>IF(AG38&gt;0,AQ38-AS38,-0.1)</f>
        <v>-0.1</v>
      </c>
      <c r="AU38" s="39"/>
      <c r="AV38" s="29">
        <f>AW38+AY38</f>
        <v>0</v>
      </c>
      <c r="AW38" s="30">
        <v>0</v>
      </c>
      <c r="AX38" s="29" t="s">
        <v>43</v>
      </c>
      <c r="AY38" s="31">
        <v>0</v>
      </c>
      <c r="AZ38" s="32">
        <f>IF(AV38&gt;0,AW38/AV38,-0.001)</f>
        <v>-0.001</v>
      </c>
      <c r="BA38" s="33">
        <v>0</v>
      </c>
      <c r="BB38" s="28" t="s">
        <v>45</v>
      </c>
      <c r="BC38" s="34">
        <v>0</v>
      </c>
      <c r="BD38" s="35">
        <f>IF(AV38&gt;0,BA38-BC38,-9999)</f>
        <v>-9999</v>
      </c>
      <c r="BE38" s="36">
        <f>IF(AV38&gt;0,BA38/BC38,-0.001)</f>
        <v>-0.001</v>
      </c>
      <c r="BF38" s="37">
        <f>IF(AV38&gt;0,BA38/AV38,-0.1)</f>
        <v>-0.1</v>
      </c>
      <c r="BG38" s="28" t="s">
        <v>45</v>
      </c>
      <c r="BH38" s="38">
        <f>IF(AV38&gt;0,BC38/AV38,-0.1)</f>
        <v>-0.1</v>
      </c>
      <c r="BI38" s="37">
        <f>IF(AV38&gt;0,BF38-BH38,-0.1)</f>
        <v>-0.1</v>
      </c>
    </row>
    <row r="39" spans="1:61" s="40" customFormat="1" ht="12.75">
      <c r="A39" s="40" t="s">
        <v>82</v>
      </c>
      <c r="B39" s="41" t="s">
        <v>56</v>
      </c>
      <c r="C39" s="42">
        <f>R39+AG39+AV39</f>
        <v>0</v>
      </c>
      <c r="D39" s="43">
        <f>S39+AH39+AW39</f>
        <v>0</v>
      </c>
      <c r="E39" s="42" t="s">
        <v>43</v>
      </c>
      <c r="F39" s="44">
        <f>U39+AJ39+AY39</f>
        <v>0</v>
      </c>
      <c r="G39" s="45">
        <f>IF(C39&gt;0,D39/C39,-0.001)</f>
        <v>-0.001</v>
      </c>
      <c r="H39" s="46">
        <f>W39+AL39+BA39</f>
        <v>0</v>
      </c>
      <c r="I39" s="47" t="s">
        <v>45</v>
      </c>
      <c r="J39" s="48">
        <f>Y39+AN39+BC39</f>
        <v>0</v>
      </c>
      <c r="K39" s="49">
        <f>IF(C39&gt;0,H39-J39,-9999)</f>
        <v>-9999</v>
      </c>
      <c r="L39" s="50">
        <f>IF(C39&gt;0,H39/J39,-0.001)</f>
        <v>-0.001</v>
      </c>
      <c r="M39" s="51">
        <f>IF(C39&gt;0,H39/C39,-0.1)</f>
        <v>-0.1</v>
      </c>
      <c r="N39" s="47" t="s">
        <v>45</v>
      </c>
      <c r="O39" s="52">
        <f>IF(C39&gt;0,J39/C39,-0.1)</f>
        <v>-0.1</v>
      </c>
      <c r="P39" s="51">
        <f>IF(C39&gt;0,M39-O39,-0.1)</f>
        <v>-0.1</v>
      </c>
      <c r="Q39" s="39"/>
      <c r="R39" s="42">
        <f>S39+U39</f>
        <v>0</v>
      </c>
      <c r="S39" s="43">
        <v>0</v>
      </c>
      <c r="T39" s="42" t="s">
        <v>43</v>
      </c>
      <c r="U39" s="44">
        <v>0</v>
      </c>
      <c r="V39" s="45">
        <f>IF(R39&gt;0,S39/R39,-0.001)</f>
        <v>-0.001</v>
      </c>
      <c r="W39" s="46">
        <v>0</v>
      </c>
      <c r="X39" s="47" t="s">
        <v>45</v>
      </c>
      <c r="Y39" s="48">
        <v>0</v>
      </c>
      <c r="Z39" s="49">
        <f>IF(R39&gt;0,W39-Y39,-9999)</f>
        <v>-9999</v>
      </c>
      <c r="AA39" s="50">
        <f>IF(R39&gt;0,W39/Y39,-0.001)</f>
        <v>-0.001</v>
      </c>
      <c r="AB39" s="51">
        <f>IF(R39&gt;0,W39/R39,-0.1)</f>
        <v>-0.1</v>
      </c>
      <c r="AC39" s="47" t="s">
        <v>45</v>
      </c>
      <c r="AD39" s="52">
        <f>IF(R39&gt;0,Y39/R39,-0.1)</f>
        <v>-0.1</v>
      </c>
      <c r="AE39" s="51">
        <f>IF(R39&gt;0,AB39-AD39,-0.1)</f>
        <v>-0.1</v>
      </c>
      <c r="AF39" s="39"/>
      <c r="AG39" s="42">
        <f>AH39+AJ39</f>
        <v>0</v>
      </c>
      <c r="AH39" s="43">
        <v>0</v>
      </c>
      <c r="AI39" s="42" t="s">
        <v>43</v>
      </c>
      <c r="AJ39" s="44">
        <v>0</v>
      </c>
      <c r="AK39" s="45">
        <f>IF(AG39&gt;0,AH39/AG39,-0.001)</f>
        <v>-0.001</v>
      </c>
      <c r="AL39" s="46">
        <v>0</v>
      </c>
      <c r="AM39" s="47" t="s">
        <v>45</v>
      </c>
      <c r="AN39" s="48">
        <v>0</v>
      </c>
      <c r="AO39" s="49">
        <f>IF(AG39&gt;0,AL39-AN39,-9999)</f>
        <v>-9999</v>
      </c>
      <c r="AP39" s="50">
        <f>IF(AG39&gt;0,AL39/AN39,-0.001)</f>
        <v>-0.001</v>
      </c>
      <c r="AQ39" s="51">
        <f>IF(AG39&gt;0,AL39/(AG39-1),-0.1)</f>
        <v>-0.1</v>
      </c>
      <c r="AR39" s="47" t="s">
        <v>45</v>
      </c>
      <c r="AS39" s="52">
        <f>IF(AG39&gt;0,(AN39-20)/(AG39-1),-0.1)</f>
        <v>-0.1</v>
      </c>
      <c r="AT39" s="51">
        <f>IF(AG39&gt;0,AQ39-AS39,-0.1)</f>
        <v>-0.1</v>
      </c>
      <c r="AU39" s="39"/>
      <c r="AV39" s="42">
        <f>AW39+AY39</f>
        <v>0</v>
      </c>
      <c r="AW39" s="43">
        <v>0</v>
      </c>
      <c r="AX39" s="42" t="s">
        <v>43</v>
      </c>
      <c r="AY39" s="44">
        <v>0</v>
      </c>
      <c r="AZ39" s="45">
        <f>IF(AV39&gt;0,AW39/AV39,-0.001)</f>
        <v>-0.001</v>
      </c>
      <c r="BA39" s="46">
        <v>0</v>
      </c>
      <c r="BB39" s="47" t="s">
        <v>45</v>
      </c>
      <c r="BC39" s="48">
        <v>0</v>
      </c>
      <c r="BD39" s="49">
        <f>IF(AV39&gt;0,BA39-BC39,-9999)</f>
        <v>-9999</v>
      </c>
      <c r="BE39" s="50">
        <f>IF(AV39&gt;0,BA39/BC39,-0.001)</f>
        <v>-0.001</v>
      </c>
      <c r="BF39" s="51">
        <f>IF(AV39&gt;0,BA39/AV39,-0.1)</f>
        <v>-0.1</v>
      </c>
      <c r="BG39" s="47" t="s">
        <v>45</v>
      </c>
      <c r="BH39" s="52">
        <f>IF(AV39&gt;0,BC39/AV39,-0.1)</f>
        <v>-0.1</v>
      </c>
      <c r="BI39" s="51">
        <f>IF(AV39&gt;0,BF39-BH39,-0.1)</f>
        <v>-0.1</v>
      </c>
    </row>
    <row r="40" spans="1:61" s="65" customFormat="1" ht="12.75">
      <c r="A40" s="53"/>
      <c r="B40" s="54"/>
      <c r="C40" s="55"/>
      <c r="D40" s="56"/>
      <c r="E40" s="55"/>
      <c r="F40" s="57"/>
      <c r="G40" s="58"/>
      <c r="H40" s="59"/>
      <c r="I40" s="54"/>
      <c r="J40" s="60"/>
      <c r="K40" s="61"/>
      <c r="L40" s="62"/>
      <c r="M40" s="63"/>
      <c r="N40" s="54"/>
      <c r="O40" s="64"/>
      <c r="P40" s="63"/>
      <c r="Q40" s="39"/>
      <c r="R40" s="55"/>
      <c r="S40" s="56"/>
      <c r="T40" s="55"/>
      <c r="U40" s="57"/>
      <c r="V40" s="58"/>
      <c r="W40" s="59"/>
      <c r="X40" s="54"/>
      <c r="Y40" s="60"/>
      <c r="Z40" s="61"/>
      <c r="AA40" s="62"/>
      <c r="AB40" s="63"/>
      <c r="AC40" s="54"/>
      <c r="AD40" s="64"/>
      <c r="AE40" s="63"/>
      <c r="AF40" s="39"/>
      <c r="AG40" s="55"/>
      <c r="AH40" s="56"/>
      <c r="AI40" s="55"/>
      <c r="AJ40" s="57"/>
      <c r="AK40" s="58"/>
      <c r="AL40" s="59"/>
      <c r="AM40" s="54"/>
      <c r="AN40" s="60"/>
      <c r="AO40" s="61"/>
      <c r="AP40" s="62"/>
      <c r="AQ40" s="63"/>
      <c r="AR40" s="54"/>
      <c r="AS40" s="64"/>
      <c r="AT40" s="63"/>
      <c r="AU40" s="39"/>
      <c r="AV40" s="55"/>
      <c r="AW40" s="56"/>
      <c r="AX40" s="55"/>
      <c r="AY40" s="57"/>
      <c r="AZ40" s="58"/>
      <c r="BA40" s="59"/>
      <c r="BB40" s="54"/>
      <c r="BC40" s="60"/>
      <c r="BD40" s="61"/>
      <c r="BE40" s="62"/>
      <c r="BF40" s="63"/>
      <c r="BG40" s="54"/>
      <c r="BH40" s="64"/>
      <c r="BI40" s="63"/>
    </row>
    <row r="41" spans="1:61" s="40" customFormat="1" ht="12.75">
      <c r="A41" s="66" t="s">
        <v>83</v>
      </c>
      <c r="B41" s="67" t="s">
        <v>49</v>
      </c>
      <c r="C41" s="29">
        <f>R41+AG41+AV41</f>
        <v>6</v>
      </c>
      <c r="D41" s="30">
        <f>S41+AH41+AW41</f>
        <v>2</v>
      </c>
      <c r="E41" s="29" t="s">
        <v>43</v>
      </c>
      <c r="F41" s="31">
        <f>U41+AJ41+AY41</f>
        <v>4</v>
      </c>
      <c r="G41" s="32">
        <f>IF(C41&gt;0,D41/C41,-0.001)</f>
        <v>0.3333333333333333</v>
      </c>
      <c r="H41" s="33">
        <f>W41+AL41+BA41</f>
        <v>423</v>
      </c>
      <c r="I41" s="28" t="s">
        <v>45</v>
      </c>
      <c r="J41" s="34">
        <f>Y41+AN41+BC41</f>
        <v>447</v>
      </c>
      <c r="K41" s="35">
        <f>IF(C41&gt;0,H41-J41,-9999)</f>
        <v>-24</v>
      </c>
      <c r="L41" s="36">
        <f>IF(C41&gt;0,H41/J41,-0.001)</f>
        <v>0.9463087248322147</v>
      </c>
      <c r="M41" s="37">
        <f>IF(C41&gt;0,H41/C41,-0.1)</f>
        <v>70.5</v>
      </c>
      <c r="N41" s="28" t="s">
        <v>45</v>
      </c>
      <c r="O41" s="38">
        <f>IF(C41&gt;0,J41/C41,-0.1)</f>
        <v>74.5</v>
      </c>
      <c r="P41" s="37">
        <f>IF(C41&gt;0,M41-O41,-0.1)</f>
        <v>-4</v>
      </c>
      <c r="Q41" s="39" t="s">
        <v>47</v>
      </c>
      <c r="R41" s="68">
        <f>S41+U41</f>
        <v>3</v>
      </c>
      <c r="S41" s="69">
        <f>SUM(S8:S12)</f>
        <v>2</v>
      </c>
      <c r="T41" s="68" t="s">
        <v>43</v>
      </c>
      <c r="U41" s="70">
        <f>SUM(U8:U12)</f>
        <v>1</v>
      </c>
      <c r="V41" s="32">
        <f>IF(R41&gt;0,S41/R41,-0.001)</f>
        <v>0.6666666666666666</v>
      </c>
      <c r="W41" s="71">
        <f>SUM(W8:W12)</f>
        <v>238</v>
      </c>
      <c r="X41" s="67" t="s">
        <v>45</v>
      </c>
      <c r="Y41" s="72">
        <f>SUM(Y8:Y12)</f>
        <v>209</v>
      </c>
      <c r="Z41" s="35">
        <f>IF(R41&gt;0,W41-Y41,-9999)</f>
        <v>29</v>
      </c>
      <c r="AA41" s="36">
        <f>IF(R41&gt;0,W41/Y41,-0.001)</f>
        <v>1.138755980861244</v>
      </c>
      <c r="AB41" s="37">
        <f>IF(R41&gt;0,W41/R41,-0.1)</f>
        <v>79.33333333333333</v>
      </c>
      <c r="AC41" s="28" t="s">
        <v>45</v>
      </c>
      <c r="AD41" s="38">
        <f>IF(R41&gt;0,Y41/R41,-0.1)</f>
        <v>69.66666666666667</v>
      </c>
      <c r="AE41" s="37">
        <f>IF(R41&gt;0,AB41-AD41,-0.1)</f>
        <v>9.666666666666657</v>
      </c>
      <c r="AF41" s="39" t="s">
        <v>47</v>
      </c>
      <c r="AG41" s="68">
        <f>AH41+AJ41</f>
        <v>3</v>
      </c>
      <c r="AH41" s="69">
        <f>SUM(AH8:AH12)</f>
        <v>0</v>
      </c>
      <c r="AI41" s="68" t="s">
        <v>43</v>
      </c>
      <c r="AJ41" s="70">
        <f>SUM(AJ8:AJ12)</f>
        <v>3</v>
      </c>
      <c r="AK41" s="32">
        <f>IF(AG41&gt;0,AH41/AG41,-0.001)</f>
        <v>0</v>
      </c>
      <c r="AL41" s="71">
        <f>SUM(AL8:AL12)</f>
        <v>185</v>
      </c>
      <c r="AM41" s="67" t="s">
        <v>45</v>
      </c>
      <c r="AN41" s="72">
        <f>SUM(AN8:AN12)</f>
        <v>238</v>
      </c>
      <c r="AO41" s="35">
        <f>IF(AG41&gt;0,AL41-AN41,-9999)</f>
        <v>-53</v>
      </c>
      <c r="AP41" s="36">
        <f>IF(AG41&gt;0,AL41/AN41,-0.001)</f>
        <v>0.7773109243697479</v>
      </c>
      <c r="AQ41" s="37">
        <f>IF(AG41&gt;0,AL41/AG41,-0.1)</f>
        <v>61.666666666666664</v>
      </c>
      <c r="AR41" s="28" t="s">
        <v>45</v>
      </c>
      <c r="AS41" s="38">
        <f>IF(AG41&gt;0,AN41/AG41,-0.1)</f>
        <v>79.33333333333333</v>
      </c>
      <c r="AT41" s="37">
        <f>IF(AG41&gt;0,AQ41-AS41,-0.1)</f>
        <v>-17.666666666666664</v>
      </c>
      <c r="AU41" s="39" t="s">
        <v>47</v>
      </c>
      <c r="AV41" s="68">
        <f>AW41+AY41</f>
        <v>0</v>
      </c>
      <c r="AW41" s="69">
        <f>SUM(AW8:AW12)</f>
        <v>0</v>
      </c>
      <c r="AX41" s="68" t="s">
        <v>43</v>
      </c>
      <c r="AY41" s="70">
        <f>SUM(AY8:AY12)</f>
        <v>0</v>
      </c>
      <c r="AZ41" s="32">
        <f>IF(AV41&gt;0,AW41/AV41,-0.001)</f>
        <v>-0.001</v>
      </c>
      <c r="BA41" s="71">
        <f>SUM(BA8:BA12)</f>
        <v>0</v>
      </c>
      <c r="BB41" s="67" t="s">
        <v>45</v>
      </c>
      <c r="BC41" s="72">
        <f>SUM(BC8:BC12)</f>
        <v>0</v>
      </c>
      <c r="BD41" s="35">
        <f>IF(AV41&gt;0,BA41-BC41,-9999)</f>
        <v>-9999</v>
      </c>
      <c r="BE41" s="36">
        <f>IF(AV41&gt;0,BA41/BC41,-0.001)</f>
        <v>-0.001</v>
      </c>
      <c r="BF41" s="37">
        <f>IF(AV41&gt;0,BA41/AV41,-0.1)</f>
        <v>-0.1</v>
      </c>
      <c r="BG41" s="28" t="s">
        <v>45</v>
      </c>
      <c r="BH41" s="38">
        <f>IF(AV41&gt;0,BC41/AV41,-0.1)</f>
        <v>-0.1</v>
      </c>
      <c r="BI41" s="37">
        <f>IF(AV41&gt;0,BF41-BH41,-0.1)</f>
        <v>-0.1</v>
      </c>
    </row>
    <row r="42" spans="1:61" s="40" customFormat="1" ht="12.75">
      <c r="A42" s="40" t="s">
        <v>83</v>
      </c>
      <c r="B42" s="41" t="s">
        <v>56</v>
      </c>
      <c r="C42" s="42">
        <f>R42+AG42+AV42</f>
        <v>116</v>
      </c>
      <c r="D42" s="43">
        <f>S42+AH42+AW42</f>
        <v>56</v>
      </c>
      <c r="E42" s="42" t="s">
        <v>92</v>
      </c>
      <c r="F42" s="44">
        <f>U42+AJ42+AY42</f>
        <v>59</v>
      </c>
      <c r="G42" s="45">
        <f>IF(C42&gt;0,D42/(C42-1),-0.001)</f>
        <v>0.48695652173913045</v>
      </c>
      <c r="H42" s="46">
        <f>W42+AL42+BA42</f>
        <v>8284</v>
      </c>
      <c r="I42" s="47" t="s">
        <v>45</v>
      </c>
      <c r="J42" s="48">
        <f>Y42+AN42+BC42</f>
        <v>8288</v>
      </c>
      <c r="K42" s="49">
        <f>IF(C42&gt;0,H42-J42,-9999)</f>
        <v>-4</v>
      </c>
      <c r="L42" s="50">
        <f>IF(C42&gt;0,H42/J42,-0.001)</f>
        <v>0.9995173745173745</v>
      </c>
      <c r="M42" s="51">
        <f>IF(C42&gt;0,H42/C42,-0.1)</f>
        <v>71.41379310344827</v>
      </c>
      <c r="N42" s="47" t="s">
        <v>45</v>
      </c>
      <c r="O42" s="52">
        <f>IF(C42&gt;0,J42/C42,-0.1)</f>
        <v>71.44827586206897</v>
      </c>
      <c r="P42" s="51">
        <f>IF(C42&gt;0,M42-O42,-0.1)</f>
        <v>-0.034482758620697496</v>
      </c>
      <c r="Q42" s="39" t="s">
        <v>47</v>
      </c>
      <c r="R42" s="42">
        <f>S42+U42+1</f>
        <v>58</v>
      </c>
      <c r="S42" s="43">
        <f>SUM(S13:S39)</f>
        <v>37</v>
      </c>
      <c r="T42" s="42" t="s">
        <v>92</v>
      </c>
      <c r="U42" s="44">
        <f>SUM(U13:U39)</f>
        <v>20</v>
      </c>
      <c r="V42" s="45">
        <f>IF(R42&gt;0,S42/(R42-1),-0.001)</f>
        <v>0.6491228070175439</v>
      </c>
      <c r="W42" s="46">
        <f>SUM(W13:W39)</f>
        <v>4296</v>
      </c>
      <c r="X42" s="47" t="s">
        <v>45</v>
      </c>
      <c r="Y42" s="48">
        <f>SUM(Y13:Y39)</f>
        <v>4020</v>
      </c>
      <c r="Z42" s="49">
        <f>IF(R42&gt;0,W42-Y42,-9999)</f>
        <v>276</v>
      </c>
      <c r="AA42" s="50">
        <f>IF(R42&gt;0,W42/Y42,-0.001)</f>
        <v>1.0686567164179104</v>
      </c>
      <c r="AB42" s="51">
        <f>IF(R42&gt;0,W42/R42,-0.1)</f>
        <v>74.06896551724138</v>
      </c>
      <c r="AC42" s="47" t="s">
        <v>45</v>
      </c>
      <c r="AD42" s="52">
        <f>IF(R42&gt;0,Y42/R42,-0.1)</f>
        <v>69.3103448275862</v>
      </c>
      <c r="AE42" s="51">
        <f>IF(R42&gt;0,AB42-AD42,-0.1)</f>
        <v>4.758620689655174</v>
      </c>
      <c r="AF42" s="39" t="s">
        <v>47</v>
      </c>
      <c r="AG42" s="42">
        <f>AH42+AJ42</f>
        <v>58</v>
      </c>
      <c r="AH42" s="43">
        <f>SUM(AH13:AH39)</f>
        <v>19</v>
      </c>
      <c r="AI42" s="42" t="s">
        <v>43</v>
      </c>
      <c r="AJ42" s="44">
        <f>SUM(AJ13:AJ39)</f>
        <v>39</v>
      </c>
      <c r="AK42" s="45">
        <f>IF(AG42&gt;0,AH42/AG42,-0.001)</f>
        <v>0.3275862068965517</v>
      </c>
      <c r="AL42" s="46">
        <f>SUM(AL13:AL39)</f>
        <v>3988</v>
      </c>
      <c r="AM42" s="47" t="s">
        <v>45</v>
      </c>
      <c r="AN42" s="48">
        <f>SUM(AN13:AN39)</f>
        <v>4268</v>
      </c>
      <c r="AO42" s="49">
        <f>IF(AG42&gt;0,AL42-AN42,-9999)</f>
        <v>-280</v>
      </c>
      <c r="AP42" s="50">
        <f>IF(AG42&gt;0,AL42/AN42,-0.001)</f>
        <v>0.9343955014058107</v>
      </c>
      <c r="AQ42" s="51">
        <f>IF(AG42&gt;0,AL42/AG42,-0.1)</f>
        <v>68.75862068965517</v>
      </c>
      <c r="AR42" s="47" t="s">
        <v>45</v>
      </c>
      <c r="AS42" s="52">
        <f>IF(AG42&gt;0,AN42/AG42,-0.1)</f>
        <v>73.58620689655173</v>
      </c>
      <c r="AT42" s="51">
        <f>IF(AG42&gt;0,AQ42-AS42,-0.1)</f>
        <v>-4.827586206896555</v>
      </c>
      <c r="AU42" s="39" t="s">
        <v>47</v>
      </c>
      <c r="AV42" s="42">
        <f>AW42+AY42</f>
        <v>0</v>
      </c>
      <c r="AW42" s="43">
        <f>SUM(AW13:AW39)</f>
        <v>0</v>
      </c>
      <c r="AX42" s="42" t="s">
        <v>43</v>
      </c>
      <c r="AY42" s="44">
        <f>SUM(AY13:AY39)</f>
        <v>0</v>
      </c>
      <c r="AZ42" s="45">
        <f>IF(AV42&gt;0,AW42/AV42,-0.001)</f>
        <v>-0.001</v>
      </c>
      <c r="BA42" s="46">
        <f>SUM(BA13:BA39)</f>
        <v>0</v>
      </c>
      <c r="BB42" s="47" t="s">
        <v>45</v>
      </c>
      <c r="BC42" s="48">
        <f>SUM(BC13:BC39)</f>
        <v>0</v>
      </c>
      <c r="BD42" s="49">
        <f>IF(AV42&gt;0,BA42-BC42,-9999)</f>
        <v>-9999</v>
      </c>
      <c r="BE42" s="50">
        <f>IF(AV42&gt;0,BA42/BC42,-0.001)</f>
        <v>-0.001</v>
      </c>
      <c r="BF42" s="51">
        <f>IF(AV42&gt;0,BA42/AV42,-0.1)</f>
        <v>-0.1</v>
      </c>
      <c r="BG42" s="47" t="s">
        <v>45</v>
      </c>
      <c r="BH42" s="52">
        <f>IF(AV42&gt;0,BC42/AV42,-0.1)</f>
        <v>-0.1</v>
      </c>
      <c r="BI42" s="51">
        <f>IF(AV42&gt;0,BF42-BH42,-0.1)</f>
        <v>-0.1</v>
      </c>
    </row>
    <row r="43" spans="1:61" ht="12.75">
      <c r="A43" s="73" t="s">
        <v>83</v>
      </c>
      <c r="B43" s="74" t="s">
        <v>84</v>
      </c>
      <c r="C43" s="75">
        <f>C41+C42</f>
        <v>122</v>
      </c>
      <c r="D43" s="76">
        <f>D41+D42</f>
        <v>58</v>
      </c>
      <c r="E43" s="75" t="s">
        <v>92</v>
      </c>
      <c r="F43" s="77">
        <f>F41+F42</f>
        <v>63</v>
      </c>
      <c r="G43" s="78">
        <f>IF(C43&gt;0,D43/(C43-1),-0.001)</f>
        <v>0.4793388429752066</v>
      </c>
      <c r="H43" s="79">
        <f>H41+H42</f>
        <v>8707</v>
      </c>
      <c r="I43" s="74" t="s">
        <v>45</v>
      </c>
      <c r="J43" s="80">
        <f>J41+J42</f>
        <v>8735</v>
      </c>
      <c r="K43" s="81">
        <f>IF(C43&gt;0,H43-J43,-9999)</f>
        <v>-28</v>
      </c>
      <c r="L43" s="82">
        <f>IF(C43&gt;0,H43/J43,-0.001)</f>
        <v>0.9967945048654837</v>
      </c>
      <c r="M43" s="83">
        <f>IF(C43&gt;0,H43/C43,-0.1)</f>
        <v>71.3688524590164</v>
      </c>
      <c r="N43" s="84" t="s">
        <v>45</v>
      </c>
      <c r="O43" s="85">
        <f>IF(C43&gt;0,J43/C43,-0.1)</f>
        <v>71.59836065573771</v>
      </c>
      <c r="P43" s="83">
        <f>IF(C43&gt;0,M43-O43,-0.1)</f>
        <v>-0.22950819672131217</v>
      </c>
      <c r="Q43" s="39" t="s">
        <v>47</v>
      </c>
      <c r="R43" s="75">
        <f>R41+R42</f>
        <v>61</v>
      </c>
      <c r="S43" s="76">
        <f>S41+S42</f>
        <v>39</v>
      </c>
      <c r="T43" s="75" t="s">
        <v>92</v>
      </c>
      <c r="U43" s="77">
        <f>U41+U42</f>
        <v>21</v>
      </c>
      <c r="V43" s="78">
        <f>IF(R43&gt;0,S43/(R43-1),-0.001)</f>
        <v>0.65</v>
      </c>
      <c r="W43" s="79">
        <f>W41+W42</f>
        <v>4534</v>
      </c>
      <c r="X43" s="74" t="s">
        <v>45</v>
      </c>
      <c r="Y43" s="80">
        <f>Y41+Y42</f>
        <v>4229</v>
      </c>
      <c r="Z43" s="81">
        <f>IF(R43&gt;0,W43-Y43,-9999)</f>
        <v>305</v>
      </c>
      <c r="AA43" s="82">
        <f>IF(R43&gt;0,W43/Y43,-0.001)</f>
        <v>1.0721210688105935</v>
      </c>
      <c r="AB43" s="83">
        <f>IF(R43&gt;0,W43/R43,-0.1)</f>
        <v>74.32786885245902</v>
      </c>
      <c r="AC43" s="84" t="s">
        <v>45</v>
      </c>
      <c r="AD43" s="85">
        <f>IF(R43&gt;0,Y43/R43,-0.1)</f>
        <v>69.32786885245902</v>
      </c>
      <c r="AE43" s="83">
        <f>IF(R43&gt;0,AB43-AD43,-0.1)</f>
        <v>5</v>
      </c>
      <c r="AF43" s="39" t="s">
        <v>47</v>
      </c>
      <c r="AG43" s="75">
        <f>AG41+AG42</f>
        <v>61</v>
      </c>
      <c r="AH43" s="76">
        <f>AH41+AH42</f>
        <v>19</v>
      </c>
      <c r="AI43" s="75" t="s">
        <v>43</v>
      </c>
      <c r="AJ43" s="77">
        <f>AJ41+AJ42</f>
        <v>42</v>
      </c>
      <c r="AK43" s="78">
        <f>IF(AG43&gt;0,AH43/(AH43+AJ43),-0.001)</f>
        <v>0.3114754098360656</v>
      </c>
      <c r="AL43" s="79">
        <f>AL41+AL42</f>
        <v>4173</v>
      </c>
      <c r="AM43" s="74" t="s">
        <v>45</v>
      </c>
      <c r="AN43" s="80">
        <f>AN41+AN42</f>
        <v>4506</v>
      </c>
      <c r="AO43" s="81">
        <f>IF(AG43&gt;0,AL43-AN43,-9999)</f>
        <v>-333</v>
      </c>
      <c r="AP43" s="82">
        <f>IF(AG43&gt;0,AL43/AN43,-0.001)</f>
        <v>0.9260985352862849</v>
      </c>
      <c r="AQ43" s="83">
        <f>IF(AG43&gt;0,AL43/AG43,-0.1)</f>
        <v>68.40983606557377</v>
      </c>
      <c r="AR43" s="84" t="s">
        <v>45</v>
      </c>
      <c r="AS43" s="85">
        <f>IF(AG43&gt;0,AN43/AG43,-0.1)</f>
        <v>73.8688524590164</v>
      </c>
      <c r="AT43" s="83">
        <f>IF(AG43&gt;0,AQ43-AS43,-0.1)</f>
        <v>-5.459016393442624</v>
      </c>
      <c r="AU43" s="39" t="s">
        <v>47</v>
      </c>
      <c r="AV43" s="75">
        <f>AV41+AV42</f>
        <v>0</v>
      </c>
      <c r="AW43" s="76">
        <f>AW41+AW42</f>
        <v>0</v>
      </c>
      <c r="AX43" s="75" t="s">
        <v>43</v>
      </c>
      <c r="AY43" s="77">
        <f>AY41+AY42</f>
        <v>0</v>
      </c>
      <c r="AZ43" s="78">
        <f>IF(AV43&gt;0,AW43/(AW43+AY43),-0.001)</f>
        <v>-0.001</v>
      </c>
      <c r="BA43" s="79">
        <f>BA41+BA42</f>
        <v>0</v>
      </c>
      <c r="BB43" s="74" t="s">
        <v>45</v>
      </c>
      <c r="BC43" s="80">
        <f>BC41+BC42</f>
        <v>0</v>
      </c>
      <c r="BD43" s="81">
        <f>IF(AV43&gt;0,BA43-BC43,-9999)</f>
        <v>-9999</v>
      </c>
      <c r="BE43" s="82">
        <f>IF(AV43&gt;0,BA43/BC43,-0.001)</f>
        <v>-0.001</v>
      </c>
      <c r="BF43" s="83">
        <f>IF(AV43&gt;0,BA43/AV43,-0.1)</f>
        <v>-0.1</v>
      </c>
      <c r="BG43" s="84" t="s">
        <v>45</v>
      </c>
      <c r="BH43" s="85">
        <f>IF(AV43&gt;0,BC43/AV43,-0.1)</f>
        <v>-0.1</v>
      </c>
      <c r="BI43" s="83">
        <f>IF(AV43&gt;0,BF43-BH43,-0.1)</f>
        <v>-0.1</v>
      </c>
    </row>
    <row r="44" spans="7:52" ht="12.75">
      <c r="G44" s="86"/>
      <c r="V44" s="86"/>
      <c r="AK44" s="86"/>
      <c r="AZ44" s="86"/>
    </row>
    <row r="45" spans="5:8" ht="12.75">
      <c r="E45" s="6" t="s">
        <v>92</v>
      </c>
      <c r="F45" s="4" t="s">
        <v>93</v>
      </c>
      <c r="H45" s="6">
        <v>1</v>
      </c>
    </row>
  </sheetData>
  <sheetProtection selectLockedCells="1" selectUnlockedCells="1"/>
  <mergeCells count="4">
    <mergeCell ref="C5:P5"/>
    <mergeCell ref="R5:AE5"/>
    <mergeCell ref="AG5:AT5"/>
    <mergeCell ref="AV5:BI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pane xSplit="17" ySplit="7" topLeftCell="R31" activePane="bottomRight" state="frozen"/>
      <selection pane="topLeft" activeCell="A1" sqref="A1"/>
      <selection pane="topRight" activeCell="R1" sqref="R1"/>
      <selection pane="bottomLeft" activeCell="A31" sqref="A31"/>
      <selection pane="bottomRight" activeCell="A44" sqref="A44"/>
    </sheetView>
  </sheetViews>
  <sheetFormatPr defaultColWidth="12.57421875" defaultRowHeight="12.75"/>
  <cols>
    <col min="1" max="1" width="7.7109375" style="5" customWidth="1"/>
    <col min="2" max="3" width="5.140625" style="6" customWidth="1"/>
    <col min="4" max="4" width="5.140625" style="7" customWidth="1"/>
    <col min="5" max="5" width="1.57421875" style="6" customWidth="1"/>
    <col min="6" max="6" width="5.140625" style="4" customWidth="1"/>
    <col min="7" max="8" width="7.7109375" style="7" customWidth="1"/>
    <col min="9" max="9" width="1.57421875" style="6" customWidth="1"/>
    <col min="10" max="10" width="6.140625" style="4" customWidth="1"/>
    <col min="11" max="11" width="5.57421875" style="7" customWidth="1"/>
    <col min="12" max="13" width="7.7109375" style="7" customWidth="1"/>
    <col min="14" max="14" width="1.57421875" style="6" customWidth="1"/>
    <col min="15" max="16" width="5.57421875" style="4" customWidth="1"/>
    <col min="17" max="17" width="2.57421875" style="6" customWidth="1"/>
    <col min="18" max="18" width="5.140625" style="6" customWidth="1"/>
    <col min="19" max="19" width="5.140625" style="7" customWidth="1"/>
    <col min="20" max="20" width="1.57421875" style="6" customWidth="1"/>
    <col min="21" max="21" width="5.140625" style="4" customWidth="1"/>
    <col min="22" max="23" width="7.7109375" style="7" customWidth="1"/>
    <col min="24" max="24" width="1.57421875" style="6" customWidth="1"/>
    <col min="25" max="25" width="6.140625" style="4" customWidth="1"/>
    <col min="26" max="26" width="5.57421875" style="7" customWidth="1"/>
    <col min="27" max="28" width="7.7109375" style="7" customWidth="1"/>
    <col min="29" max="29" width="1.57421875" style="6" customWidth="1"/>
    <col min="30" max="31" width="5.57421875" style="4" customWidth="1"/>
    <col min="32" max="32" width="2.57421875" style="6" customWidth="1"/>
    <col min="33" max="33" width="5.140625" style="6" customWidth="1"/>
    <col min="34" max="34" width="5.140625" style="7" customWidth="1"/>
    <col min="35" max="35" width="1.57421875" style="6" customWidth="1"/>
    <col min="36" max="36" width="5.140625" style="4" customWidth="1"/>
    <col min="37" max="38" width="7.7109375" style="7" customWidth="1"/>
    <col min="39" max="39" width="1.57421875" style="6" customWidth="1"/>
    <col min="40" max="40" width="6.140625" style="4" customWidth="1"/>
    <col min="41" max="41" width="5.57421875" style="7" customWidth="1"/>
    <col min="42" max="43" width="7.7109375" style="7" customWidth="1"/>
    <col min="44" max="44" width="1.57421875" style="6" customWidth="1"/>
    <col min="45" max="46" width="5.57421875" style="4" customWidth="1"/>
    <col min="47" max="47" width="2.57421875" style="6" customWidth="1"/>
    <col min="48" max="48" width="5.140625" style="6" customWidth="1"/>
    <col min="49" max="49" width="5.140625" style="7" customWidth="1"/>
    <col min="50" max="50" width="1.57421875" style="6" customWidth="1"/>
    <col min="51" max="51" width="5.140625" style="4" customWidth="1"/>
    <col min="52" max="53" width="7.7109375" style="7" customWidth="1"/>
    <col min="54" max="54" width="1.57421875" style="6" customWidth="1"/>
    <col min="55" max="55" width="6.140625" style="4" customWidth="1"/>
    <col min="56" max="56" width="5.57421875" style="7" customWidth="1"/>
    <col min="57" max="58" width="7.7109375" style="7" customWidth="1"/>
    <col min="59" max="59" width="1.57421875" style="6" customWidth="1"/>
    <col min="60" max="61" width="5.57421875" style="4" customWidth="1"/>
    <col min="62" max="16384" width="11.57421875" style="5" customWidth="1"/>
  </cols>
  <sheetData>
    <row r="1" spans="1:256" ht="12.75">
      <c r="A1" s="8" t="s">
        <v>36</v>
      </c>
      <c r="B1" s="9"/>
      <c r="C1" s="9"/>
      <c r="D1" s="10"/>
      <c r="E1" s="9"/>
      <c r="F1" s="11"/>
      <c r="G1" s="10"/>
      <c r="H1" s="10"/>
      <c r="I1" s="9"/>
      <c r="K1" s="10"/>
      <c r="L1" s="10"/>
      <c r="M1" s="10"/>
      <c r="N1" s="9"/>
      <c r="Q1" s="9"/>
      <c r="R1" s="9"/>
      <c r="S1" s="10"/>
      <c r="T1" s="9"/>
      <c r="U1" s="11"/>
      <c r="V1" s="10"/>
      <c r="W1" s="10"/>
      <c r="X1" s="9"/>
      <c r="Z1" s="10"/>
      <c r="AA1" s="10"/>
      <c r="AB1" s="10"/>
      <c r="AC1" s="9"/>
      <c r="AF1" s="9"/>
      <c r="AG1" s="9"/>
      <c r="AH1" s="10"/>
      <c r="AI1" s="9"/>
      <c r="AJ1" s="11"/>
      <c r="AK1" s="10"/>
      <c r="AL1" s="10"/>
      <c r="AM1" s="9"/>
      <c r="AO1" s="10"/>
      <c r="AP1" s="10"/>
      <c r="AQ1" s="10"/>
      <c r="AR1" s="9"/>
      <c r="AU1" s="9"/>
      <c r="AV1" s="9"/>
      <c r="AW1" s="10"/>
      <c r="AX1" s="9"/>
      <c r="AY1" s="11"/>
      <c r="AZ1" s="10"/>
      <c r="BA1" s="10"/>
      <c r="BB1" s="9"/>
      <c r="BD1" s="10"/>
      <c r="BE1" s="10"/>
      <c r="BF1" s="10"/>
      <c r="BG1" s="9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 s="9"/>
      <c r="C2" s="9"/>
      <c r="D2" s="10"/>
      <c r="E2" s="9"/>
      <c r="F2" s="11"/>
      <c r="G2" s="10"/>
      <c r="H2" s="10"/>
      <c r="I2" s="9"/>
      <c r="K2" s="10"/>
      <c r="L2" s="10"/>
      <c r="M2" s="10"/>
      <c r="N2" s="9"/>
      <c r="Q2" s="9"/>
      <c r="R2" s="9"/>
      <c r="S2" s="10"/>
      <c r="T2" s="9"/>
      <c r="U2" s="11"/>
      <c r="V2" s="10"/>
      <c r="W2" s="10"/>
      <c r="X2" s="9"/>
      <c r="Z2" s="10"/>
      <c r="AA2" s="10"/>
      <c r="AB2" s="10"/>
      <c r="AC2" s="9"/>
      <c r="AF2" s="9"/>
      <c r="AG2" s="9"/>
      <c r="AH2" s="10"/>
      <c r="AI2" s="9"/>
      <c r="AJ2" s="11"/>
      <c r="AK2" s="10"/>
      <c r="AL2" s="10"/>
      <c r="AM2" s="9"/>
      <c r="AO2" s="10"/>
      <c r="AP2" s="10"/>
      <c r="AQ2" s="10"/>
      <c r="AR2" s="9"/>
      <c r="AU2" s="9"/>
      <c r="AV2" s="9"/>
      <c r="AW2" s="10"/>
      <c r="AX2" s="9"/>
      <c r="AY2" s="11"/>
      <c r="AZ2" s="10"/>
      <c r="BA2" s="10"/>
      <c r="BB2" s="9"/>
      <c r="BD2" s="10"/>
      <c r="BE2" s="10"/>
      <c r="BF2" s="10"/>
      <c r="BG2" s="9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 t="s">
        <v>94</v>
      </c>
      <c r="B3" s="9"/>
      <c r="C3" s="9"/>
      <c r="D3" s="10"/>
      <c r="E3" s="9"/>
      <c r="F3" s="11"/>
      <c r="G3" s="10"/>
      <c r="H3" s="10"/>
      <c r="I3" s="9"/>
      <c r="K3" s="10"/>
      <c r="L3" s="10"/>
      <c r="M3" s="10"/>
      <c r="N3" s="9"/>
      <c r="Q3" s="13"/>
      <c r="R3" s="9"/>
      <c r="S3" s="10"/>
      <c r="T3" s="9"/>
      <c r="U3" s="11"/>
      <c r="V3" s="10"/>
      <c r="W3" s="10"/>
      <c r="X3" s="9"/>
      <c r="Z3" s="10"/>
      <c r="AA3" s="10"/>
      <c r="AB3" s="10"/>
      <c r="AC3" s="9"/>
      <c r="AF3" s="13"/>
      <c r="AG3" s="9"/>
      <c r="AH3" s="10"/>
      <c r="AI3" s="9"/>
      <c r="AJ3" s="11"/>
      <c r="AK3" s="10"/>
      <c r="AL3" s="10"/>
      <c r="AM3" s="9"/>
      <c r="AO3" s="10"/>
      <c r="AP3" s="10"/>
      <c r="AQ3" s="10"/>
      <c r="AR3" s="9"/>
      <c r="AU3" s="13"/>
      <c r="AV3" s="9"/>
      <c r="AW3" s="10"/>
      <c r="AX3" s="9"/>
      <c r="AY3" s="11"/>
      <c r="AZ3" s="10"/>
      <c r="BA3" s="10"/>
      <c r="BB3" s="9"/>
      <c r="BD3" s="10"/>
      <c r="BE3" s="10"/>
      <c r="BF3" s="10"/>
      <c r="BG3" s="9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/>
      <c r="B4" s="9"/>
      <c r="C4" s="9"/>
      <c r="D4" s="10"/>
      <c r="E4" s="9"/>
      <c r="F4" s="11"/>
      <c r="G4" s="10"/>
      <c r="H4" s="10"/>
      <c r="I4" s="9"/>
      <c r="K4" s="10"/>
      <c r="L4" s="10"/>
      <c r="M4" s="10"/>
      <c r="N4" s="9"/>
      <c r="Q4" s="9"/>
      <c r="R4" s="9"/>
      <c r="S4" s="10"/>
      <c r="T4" s="9"/>
      <c r="U4" s="11"/>
      <c r="V4" s="10"/>
      <c r="W4" s="10"/>
      <c r="X4" s="9"/>
      <c r="Z4" s="10"/>
      <c r="AA4" s="10"/>
      <c r="AB4" s="10"/>
      <c r="AC4" s="9"/>
      <c r="AF4" s="9"/>
      <c r="AG4" s="9"/>
      <c r="AH4" s="10"/>
      <c r="AI4" s="9"/>
      <c r="AJ4" s="11"/>
      <c r="AK4" s="10"/>
      <c r="AL4" s="10"/>
      <c r="AM4" s="9"/>
      <c r="AO4" s="10"/>
      <c r="AP4" s="10"/>
      <c r="AQ4" s="10"/>
      <c r="AR4" s="9"/>
      <c r="AU4" s="9"/>
      <c r="AV4" s="9"/>
      <c r="AW4" s="10"/>
      <c r="AX4" s="9"/>
      <c r="AY4" s="11"/>
      <c r="AZ4" s="10"/>
      <c r="BA4" s="10"/>
      <c r="BB4" s="9"/>
      <c r="BD4" s="10"/>
      <c r="BE4" s="10"/>
      <c r="BF4" s="10"/>
      <c r="BG4" s="9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/>
      <c r="B5" s="9"/>
      <c r="C5" s="14" t="s">
        <v>38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4" t="s">
        <v>39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4" t="s">
        <v>40</v>
      </c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  <c r="AV5" s="14" t="s">
        <v>17</v>
      </c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9"/>
      <c r="C6" s="16"/>
      <c r="D6" s="17"/>
      <c r="E6" s="16"/>
      <c r="F6" s="18"/>
      <c r="G6" s="16"/>
      <c r="H6" s="16"/>
      <c r="I6" s="16"/>
      <c r="J6" s="18"/>
      <c r="K6" s="16"/>
      <c r="L6" s="16"/>
      <c r="M6" s="16"/>
      <c r="N6" s="16"/>
      <c r="O6" s="16"/>
      <c r="P6" s="16"/>
      <c r="Q6" s="15"/>
      <c r="R6" s="16"/>
      <c r="S6" s="17"/>
      <c r="T6" s="16"/>
      <c r="U6" s="18"/>
      <c r="V6" s="16"/>
      <c r="W6" s="16"/>
      <c r="X6" s="16"/>
      <c r="Y6" s="18"/>
      <c r="Z6" s="16"/>
      <c r="AA6" s="16"/>
      <c r="AB6" s="16"/>
      <c r="AC6" s="16"/>
      <c r="AD6" s="16"/>
      <c r="AE6" s="16"/>
      <c r="AF6" s="15"/>
      <c r="AG6" s="16"/>
      <c r="AH6" s="17"/>
      <c r="AI6" s="16"/>
      <c r="AJ6" s="18"/>
      <c r="AK6" s="16"/>
      <c r="AL6" s="16"/>
      <c r="AM6" s="16"/>
      <c r="AN6" s="18"/>
      <c r="AO6" s="16"/>
      <c r="AP6" s="16"/>
      <c r="AQ6" s="16"/>
      <c r="AR6" s="16"/>
      <c r="AS6" s="16"/>
      <c r="AT6" s="16"/>
      <c r="AU6" s="15"/>
      <c r="AV6" s="16"/>
      <c r="AW6" s="17"/>
      <c r="AX6" s="16"/>
      <c r="AY6" s="18"/>
      <c r="AZ6" s="16"/>
      <c r="BA6" s="16"/>
      <c r="BB6" s="16"/>
      <c r="BC6" s="18"/>
      <c r="BD6" s="16"/>
      <c r="BE6" s="16"/>
      <c r="BF6" s="16"/>
      <c r="BG6" s="16"/>
      <c r="BH6" s="16"/>
      <c r="BI6" s="1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1" s="26" customFormat="1" ht="12.75">
      <c r="A7" s="19" t="s">
        <v>41</v>
      </c>
      <c r="B7" s="19" t="s">
        <v>0</v>
      </c>
      <c r="C7" s="20" t="s">
        <v>42</v>
      </c>
      <c r="D7" s="21" t="s">
        <v>2</v>
      </c>
      <c r="E7" s="20" t="s">
        <v>43</v>
      </c>
      <c r="F7" s="22" t="s">
        <v>3</v>
      </c>
      <c r="G7" s="21" t="s">
        <v>5</v>
      </c>
      <c r="H7" s="23" t="s">
        <v>44</v>
      </c>
      <c r="I7" s="19" t="s">
        <v>45</v>
      </c>
      <c r="J7" s="24" t="s">
        <v>46</v>
      </c>
      <c r="K7" s="23" t="s">
        <v>7</v>
      </c>
      <c r="L7" s="23" t="s">
        <v>9</v>
      </c>
      <c r="M7" s="23" t="s">
        <v>11</v>
      </c>
      <c r="N7" s="19" t="s">
        <v>45</v>
      </c>
      <c r="O7" s="24" t="s">
        <v>13</v>
      </c>
      <c r="P7" s="23" t="s">
        <v>15</v>
      </c>
      <c r="Q7" s="25" t="s">
        <v>47</v>
      </c>
      <c r="R7" s="20" t="s">
        <v>42</v>
      </c>
      <c r="S7" s="21" t="s">
        <v>2</v>
      </c>
      <c r="T7" s="20" t="s">
        <v>43</v>
      </c>
      <c r="U7" s="22" t="s">
        <v>3</v>
      </c>
      <c r="V7" s="21" t="s">
        <v>5</v>
      </c>
      <c r="W7" s="23" t="s">
        <v>44</v>
      </c>
      <c r="X7" s="19" t="s">
        <v>45</v>
      </c>
      <c r="Y7" s="24" t="s">
        <v>46</v>
      </c>
      <c r="Z7" s="23" t="s">
        <v>7</v>
      </c>
      <c r="AA7" s="23" t="s">
        <v>9</v>
      </c>
      <c r="AB7" s="23" t="s">
        <v>11</v>
      </c>
      <c r="AC7" s="19" t="s">
        <v>45</v>
      </c>
      <c r="AD7" s="24" t="s">
        <v>13</v>
      </c>
      <c r="AE7" s="23" t="s">
        <v>15</v>
      </c>
      <c r="AF7" s="25" t="s">
        <v>47</v>
      </c>
      <c r="AG7" s="20" t="s">
        <v>42</v>
      </c>
      <c r="AH7" s="21" t="s">
        <v>2</v>
      </c>
      <c r="AI7" s="20" t="s">
        <v>43</v>
      </c>
      <c r="AJ7" s="22" t="s">
        <v>3</v>
      </c>
      <c r="AK7" s="21" t="s">
        <v>5</v>
      </c>
      <c r="AL7" s="23" t="s">
        <v>44</v>
      </c>
      <c r="AM7" s="19" t="s">
        <v>45</v>
      </c>
      <c r="AN7" s="24" t="s">
        <v>46</v>
      </c>
      <c r="AO7" s="23" t="s">
        <v>7</v>
      </c>
      <c r="AP7" s="23" t="s">
        <v>9</v>
      </c>
      <c r="AQ7" s="23" t="s">
        <v>11</v>
      </c>
      <c r="AR7" s="19" t="s">
        <v>45</v>
      </c>
      <c r="AS7" s="24" t="s">
        <v>13</v>
      </c>
      <c r="AT7" s="23" t="s">
        <v>15</v>
      </c>
      <c r="AU7" s="25" t="s">
        <v>47</v>
      </c>
      <c r="AV7" s="20" t="s">
        <v>42</v>
      </c>
      <c r="AW7" s="21" t="s">
        <v>2</v>
      </c>
      <c r="AX7" s="20" t="s">
        <v>43</v>
      </c>
      <c r="AY7" s="22" t="s">
        <v>3</v>
      </c>
      <c r="AZ7" s="21" t="s">
        <v>5</v>
      </c>
      <c r="BA7" s="23" t="s">
        <v>44</v>
      </c>
      <c r="BB7" s="19" t="s">
        <v>45</v>
      </c>
      <c r="BC7" s="24" t="s">
        <v>46</v>
      </c>
      <c r="BD7" s="23" t="s">
        <v>7</v>
      </c>
      <c r="BE7" s="23" t="s">
        <v>9</v>
      </c>
      <c r="BF7" s="23" t="s">
        <v>11</v>
      </c>
      <c r="BG7" s="19" t="s">
        <v>45</v>
      </c>
      <c r="BH7" s="24" t="s">
        <v>13</v>
      </c>
      <c r="BI7" s="23" t="s">
        <v>15</v>
      </c>
    </row>
    <row r="8" spans="1:61" s="40" customFormat="1" ht="12.75">
      <c r="A8" s="27" t="s">
        <v>48</v>
      </c>
      <c r="B8" s="28" t="s">
        <v>49</v>
      </c>
      <c r="C8" s="29">
        <f>R8+AG8+AV8</f>
        <v>6</v>
      </c>
      <c r="D8" s="30">
        <f>S8+AH8+AW8</f>
        <v>5</v>
      </c>
      <c r="E8" s="29" t="s">
        <v>43</v>
      </c>
      <c r="F8" s="31">
        <f>U8+AJ8+AY8</f>
        <v>1</v>
      </c>
      <c r="G8" s="32">
        <f>IF(C8&gt;0,D8/C8,-0.001)</f>
        <v>0.8333333333333334</v>
      </c>
      <c r="H8" s="33">
        <f>W8+AL8+BA8</f>
        <v>481</v>
      </c>
      <c r="I8" s="28" t="s">
        <v>45</v>
      </c>
      <c r="J8" s="34">
        <f>Y8+AN8+BC8</f>
        <v>427</v>
      </c>
      <c r="K8" s="35">
        <f>IF(C8&gt;0,H8-J8,-9999)</f>
        <v>54</v>
      </c>
      <c r="L8" s="36">
        <f>IF(C8&gt;0,H8/J8,-0.001)</f>
        <v>1.126463700234192</v>
      </c>
      <c r="M8" s="37">
        <f>IF(C8&gt;0,H8/C8,-0.1)</f>
        <v>80.16666666666667</v>
      </c>
      <c r="N8" s="28" t="s">
        <v>45</v>
      </c>
      <c r="O8" s="38">
        <f>IF(C8&gt;0,J8/C8,-0.1)</f>
        <v>71.16666666666667</v>
      </c>
      <c r="P8" s="37">
        <f>IF(C8&gt;0,M8-O8,-0.1)</f>
        <v>9</v>
      </c>
      <c r="Q8" s="39" t="s">
        <v>47</v>
      </c>
      <c r="R8" s="29">
        <f>S8+U8</f>
        <v>3</v>
      </c>
      <c r="S8" s="30">
        <f>'AR'!S8</f>
        <v>3</v>
      </c>
      <c r="T8" s="29" t="s">
        <v>43</v>
      </c>
      <c r="U8" s="31">
        <f>'AR'!U8</f>
        <v>0</v>
      </c>
      <c r="V8" s="32">
        <f>IF(R8&gt;0,S8/R8,-0.001)</f>
        <v>1</v>
      </c>
      <c r="W8" s="33">
        <f>'AR'!W8</f>
        <v>252</v>
      </c>
      <c r="X8" s="28" t="s">
        <v>45</v>
      </c>
      <c r="Y8" s="34">
        <f>'AR'!Y8</f>
        <v>212</v>
      </c>
      <c r="Z8" s="35">
        <f>IF(R8&gt;0,W8-Y8,-9999)</f>
        <v>40</v>
      </c>
      <c r="AA8" s="36">
        <f>IF(R8&gt;0,W8/Y8,-0.001)</f>
        <v>1.1886792452830188</v>
      </c>
      <c r="AB8" s="37">
        <f>IF(R8&gt;0,W8/R8,-0.1)</f>
        <v>84</v>
      </c>
      <c r="AC8" s="28" t="s">
        <v>45</v>
      </c>
      <c r="AD8" s="38">
        <f>IF(R8&gt;0,Y8/R8,-0.1)</f>
        <v>70.66666666666667</v>
      </c>
      <c r="AE8" s="37">
        <f>IF(R8&gt;0,AB8-AD8,-0.1)</f>
        <v>13.333333333333329</v>
      </c>
      <c r="AF8" s="39" t="s">
        <v>47</v>
      </c>
      <c r="AG8" s="29">
        <f>AH8+AJ8</f>
        <v>3</v>
      </c>
      <c r="AH8" s="30">
        <f>'AR'!AH8</f>
        <v>2</v>
      </c>
      <c r="AI8" s="29" t="s">
        <v>43</v>
      </c>
      <c r="AJ8" s="31">
        <f>'AR'!AJ8</f>
        <v>1</v>
      </c>
      <c r="AK8" s="32">
        <f>IF(AG8&gt;0,AH8/AG8,-0.001)</f>
        <v>0.6666666666666666</v>
      </c>
      <c r="AL8" s="33">
        <f>'AR'!AL8</f>
        <v>229</v>
      </c>
      <c r="AM8" s="28" t="s">
        <v>45</v>
      </c>
      <c r="AN8" s="34">
        <f>'AR'!AN8</f>
        <v>215</v>
      </c>
      <c r="AO8" s="35">
        <f>IF(AG8&gt;0,AL8-AN8,-9999)</f>
        <v>14</v>
      </c>
      <c r="AP8" s="36">
        <f>IF(AG8&gt;0,AL8/AN8,-0.001)</f>
        <v>1.0651162790697675</v>
      </c>
      <c r="AQ8" s="37">
        <f>IF(AG8&gt;0,AL8/AG8,-0.1)</f>
        <v>76.33333333333333</v>
      </c>
      <c r="AR8" s="28" t="s">
        <v>45</v>
      </c>
      <c r="AS8" s="38">
        <f>IF(AG8&gt;0,AN8/AG8,-0.1)</f>
        <v>71.66666666666667</v>
      </c>
      <c r="AT8" s="37">
        <f>IF(AG8&gt;0,AQ8-AS8,-0.1)</f>
        <v>4.666666666666657</v>
      </c>
      <c r="AU8" s="39" t="s">
        <v>47</v>
      </c>
      <c r="AV8" s="29">
        <f>AW8+AY8</f>
        <v>0</v>
      </c>
      <c r="AW8" s="30">
        <v>0</v>
      </c>
      <c r="AX8" s="29" t="s">
        <v>43</v>
      </c>
      <c r="AY8" s="31">
        <v>0</v>
      </c>
      <c r="AZ8" s="32">
        <f>IF(AV8&gt;0,AW8/AV8,-0.001)</f>
        <v>-0.001</v>
      </c>
      <c r="BA8" s="33">
        <v>0</v>
      </c>
      <c r="BB8" s="28" t="s">
        <v>45</v>
      </c>
      <c r="BC8" s="34">
        <v>0</v>
      </c>
      <c r="BD8" s="35">
        <f>IF(AV8&gt;0,BA8-BC8,-9999)</f>
        <v>-9999</v>
      </c>
      <c r="BE8" s="36">
        <f>IF(AV8&gt;0,BA8/BC8,-0.001)</f>
        <v>-0.001</v>
      </c>
      <c r="BF8" s="37">
        <f>IF(AV8&gt;0,BA8/AV8,-0.1)</f>
        <v>-0.1</v>
      </c>
      <c r="BG8" s="28" t="s">
        <v>45</v>
      </c>
      <c r="BH8" s="38">
        <f>IF(AV8&gt;0,BC8/AV8,-0.1)</f>
        <v>-0.1</v>
      </c>
      <c r="BI8" s="37">
        <f>IF(AV8&gt;0,BF8-BH8,-0.1)</f>
        <v>-0.1</v>
      </c>
    </row>
    <row r="9" spans="1:61" s="40" customFormat="1" ht="12.75">
      <c r="A9" s="40" t="s">
        <v>51</v>
      </c>
      <c r="B9" s="41" t="s">
        <v>49</v>
      </c>
      <c r="C9" s="42">
        <f>R9+AG9+AV9</f>
        <v>6</v>
      </c>
      <c r="D9" s="43">
        <f>S9+AH9+AW9</f>
        <v>3</v>
      </c>
      <c r="E9" s="42" t="s">
        <v>43</v>
      </c>
      <c r="F9" s="44">
        <f>U9+AJ9+AY9</f>
        <v>3</v>
      </c>
      <c r="G9" s="45">
        <f>IF(C9&gt;0,D9/C9,-0.001)</f>
        <v>0.5</v>
      </c>
      <c r="H9" s="46">
        <f>W9+AL9+BA9</f>
        <v>378</v>
      </c>
      <c r="I9" s="47" t="s">
        <v>45</v>
      </c>
      <c r="J9" s="48">
        <f>Y9+AN9+BC9</f>
        <v>455</v>
      </c>
      <c r="K9" s="49">
        <f>IF(C9&gt;0,H9-J9,-9999)</f>
        <v>-77</v>
      </c>
      <c r="L9" s="50">
        <f>IF(C9&gt;0,H9/J9,-0.001)</f>
        <v>0.8307692307692308</v>
      </c>
      <c r="M9" s="51">
        <f>IF(C9&gt;0,H9/C9,-0.1)</f>
        <v>63</v>
      </c>
      <c r="N9" s="47" t="s">
        <v>45</v>
      </c>
      <c r="O9" s="52">
        <f>IF(C9&gt;0,J9/C9,-0.1)</f>
        <v>75.83333333333333</v>
      </c>
      <c r="P9" s="51">
        <f>IF(C9&gt;0,M9-O9,-0.1)</f>
        <v>-12.833333333333329</v>
      </c>
      <c r="Q9" s="39" t="s">
        <v>47</v>
      </c>
      <c r="R9" s="42">
        <f>S9+U9</f>
        <v>3</v>
      </c>
      <c r="S9" s="43">
        <f>'AR'!S9</f>
        <v>1</v>
      </c>
      <c r="T9" s="42" t="s">
        <v>43</v>
      </c>
      <c r="U9" s="44">
        <f>'AR'!U9</f>
        <v>2</v>
      </c>
      <c r="V9" s="45">
        <f>IF(R9&gt;0,S9/R9,-0.001)</f>
        <v>0.3333333333333333</v>
      </c>
      <c r="W9" s="46">
        <f>'AR'!W9</f>
        <v>195</v>
      </c>
      <c r="X9" s="47" t="s">
        <v>45</v>
      </c>
      <c r="Y9" s="48">
        <f>'AR'!Y9</f>
        <v>243</v>
      </c>
      <c r="Z9" s="49">
        <f>IF(R9&gt;0,W9-Y9,-9999)</f>
        <v>-48</v>
      </c>
      <c r="AA9" s="50">
        <f>IF(R9&gt;0,W9/Y9,-0.001)</f>
        <v>0.8024691358024691</v>
      </c>
      <c r="AB9" s="51">
        <f>IF(R9&gt;0,W9/R9,-0.1)</f>
        <v>65</v>
      </c>
      <c r="AC9" s="47" t="s">
        <v>45</v>
      </c>
      <c r="AD9" s="52">
        <f>IF(R9&gt;0,Y9/R9,-0.1)</f>
        <v>81</v>
      </c>
      <c r="AE9" s="51">
        <f>IF(R9&gt;0,AB9-AD9,-0.1)</f>
        <v>-16</v>
      </c>
      <c r="AF9" s="39" t="s">
        <v>47</v>
      </c>
      <c r="AG9" s="42">
        <f>AH9+AJ9</f>
        <v>3</v>
      </c>
      <c r="AH9" s="43">
        <f>'AR'!AH9</f>
        <v>2</v>
      </c>
      <c r="AI9" s="42" t="s">
        <v>43</v>
      </c>
      <c r="AJ9" s="44">
        <f>'AR'!AJ9</f>
        <v>1</v>
      </c>
      <c r="AK9" s="45">
        <f>IF(AG9&gt;0,AH9/AG9,-0.001)</f>
        <v>0.6666666666666666</v>
      </c>
      <c r="AL9" s="46">
        <f>'AR'!AL9</f>
        <v>183</v>
      </c>
      <c r="AM9" s="47" t="s">
        <v>45</v>
      </c>
      <c r="AN9" s="48">
        <f>'AR'!AN9</f>
        <v>212</v>
      </c>
      <c r="AO9" s="49">
        <f>IF(AG9&gt;0,AL9-AN9,-9999)</f>
        <v>-29</v>
      </c>
      <c r="AP9" s="50">
        <f>IF(AG9&gt;0,AL9/AN9,-0.001)</f>
        <v>0.8632075471698113</v>
      </c>
      <c r="AQ9" s="51">
        <f>IF(AG9&gt;0,AL9/AG9,-0.1)</f>
        <v>61</v>
      </c>
      <c r="AR9" s="47" t="s">
        <v>45</v>
      </c>
      <c r="AS9" s="52">
        <f>IF(AG9&gt;0,AN9/AG9,-0.1)</f>
        <v>70.66666666666667</v>
      </c>
      <c r="AT9" s="51">
        <f>IF(AG9&gt;0,AQ9-AS9,-0.1)</f>
        <v>-9.666666666666671</v>
      </c>
      <c r="AU9" s="39" t="s">
        <v>47</v>
      </c>
      <c r="AV9" s="42">
        <f>AW9+AY9</f>
        <v>0</v>
      </c>
      <c r="AW9" s="43">
        <v>0</v>
      </c>
      <c r="AX9" s="42" t="s">
        <v>43</v>
      </c>
      <c r="AY9" s="44">
        <v>0</v>
      </c>
      <c r="AZ9" s="45">
        <f>IF(AV9&gt;0,AW9/AV9,-0.001)</f>
        <v>-0.001</v>
      </c>
      <c r="BA9" s="46">
        <v>0</v>
      </c>
      <c r="BB9" s="47" t="s">
        <v>45</v>
      </c>
      <c r="BC9" s="48">
        <v>0</v>
      </c>
      <c r="BD9" s="49">
        <f>IF(AV9&gt;0,BA9-BC9,-9999)</f>
        <v>-9999</v>
      </c>
      <c r="BE9" s="50">
        <f>IF(AV9&gt;0,BA9/BC9,-0.001)</f>
        <v>-0.001</v>
      </c>
      <c r="BF9" s="51">
        <f>IF(AV9&gt;0,BA9/AV9,-0.1)</f>
        <v>-0.1</v>
      </c>
      <c r="BG9" s="47" t="s">
        <v>45</v>
      </c>
      <c r="BH9" s="52">
        <f>IF(AV9&gt;0,BC9/AV9,-0.1)</f>
        <v>-0.1</v>
      </c>
      <c r="BI9" s="51">
        <f>IF(AV9&gt;0,BF9-BH9,-0.1)</f>
        <v>-0.1</v>
      </c>
    </row>
    <row r="10" spans="1:61" s="40" customFormat="1" ht="12.75">
      <c r="A10" s="27" t="s">
        <v>52</v>
      </c>
      <c r="B10" s="28" t="s">
        <v>49</v>
      </c>
      <c r="C10" s="29">
        <f>R10+AG10+AV10</f>
        <v>6</v>
      </c>
      <c r="D10" s="30">
        <f>S10+AH10+AW10</f>
        <v>5</v>
      </c>
      <c r="E10" s="29" t="s">
        <v>43</v>
      </c>
      <c r="F10" s="31">
        <f>U10+AJ10+AY10</f>
        <v>1</v>
      </c>
      <c r="G10" s="32">
        <f>IF(C10&gt;0,D10/C10,-0.001)</f>
        <v>0.8333333333333334</v>
      </c>
      <c r="H10" s="33">
        <f>W10+AL10+BA10</f>
        <v>459</v>
      </c>
      <c r="I10" s="28" t="s">
        <v>45</v>
      </c>
      <c r="J10" s="34">
        <f>Y10+AN10+BC10</f>
        <v>386</v>
      </c>
      <c r="K10" s="35">
        <f>IF(C10&gt;0,H10-J10,-9999)</f>
        <v>73</v>
      </c>
      <c r="L10" s="36">
        <f>IF(C10&gt;0,H10/J10,-0.001)</f>
        <v>1.189119170984456</v>
      </c>
      <c r="M10" s="37">
        <f>IF(C10&gt;0,H10/C10,-0.1)</f>
        <v>76.5</v>
      </c>
      <c r="N10" s="28" t="s">
        <v>45</v>
      </c>
      <c r="O10" s="38">
        <f>IF(C10&gt;0,J10/C10,-0.1)</f>
        <v>64.33333333333333</v>
      </c>
      <c r="P10" s="37">
        <f>IF(C10&gt;0,M10-O10,-0.1)</f>
        <v>12.166666666666671</v>
      </c>
      <c r="Q10" s="39" t="s">
        <v>47</v>
      </c>
      <c r="R10" s="29">
        <f>S10+U10</f>
        <v>3</v>
      </c>
      <c r="S10" s="30">
        <f>'AR'!S10</f>
        <v>3</v>
      </c>
      <c r="T10" s="29" t="s">
        <v>43</v>
      </c>
      <c r="U10" s="31">
        <f>'AR'!U10</f>
        <v>0</v>
      </c>
      <c r="V10" s="32">
        <f>IF(R10&gt;0,S10/R10,-0.001)</f>
        <v>1</v>
      </c>
      <c r="W10" s="33">
        <f>'AR'!W10</f>
        <v>221</v>
      </c>
      <c r="X10" s="28" t="s">
        <v>45</v>
      </c>
      <c r="Y10" s="34">
        <f>'AR'!Y10</f>
        <v>176</v>
      </c>
      <c r="Z10" s="35">
        <f>IF(R10&gt;0,W10-Y10,-9999)</f>
        <v>45</v>
      </c>
      <c r="AA10" s="36">
        <f>IF(R10&gt;0,W10/Y10,-0.001)</f>
        <v>1.2556818181818181</v>
      </c>
      <c r="AB10" s="37">
        <f>IF(R10&gt;0,W10/R10,-0.1)</f>
        <v>73.66666666666667</v>
      </c>
      <c r="AC10" s="28" t="s">
        <v>45</v>
      </c>
      <c r="AD10" s="38">
        <f>IF(R10&gt;0,Y10/R10,-0.1)</f>
        <v>58.666666666666664</v>
      </c>
      <c r="AE10" s="37">
        <f>IF(R10&gt;0,AB10-AD10,-0.1)</f>
        <v>15.000000000000007</v>
      </c>
      <c r="AF10" s="39" t="s">
        <v>47</v>
      </c>
      <c r="AG10" s="29">
        <f>AH10+AJ10</f>
        <v>3</v>
      </c>
      <c r="AH10" s="30">
        <f>'AR'!AH10</f>
        <v>2</v>
      </c>
      <c r="AI10" s="29" t="s">
        <v>43</v>
      </c>
      <c r="AJ10" s="31">
        <f>'AR'!AJ10</f>
        <v>1</v>
      </c>
      <c r="AK10" s="32">
        <f>IF(AG10&gt;0,AH10/AG10,-0.001)</f>
        <v>0.6666666666666666</v>
      </c>
      <c r="AL10" s="33">
        <f>'AR'!AL10</f>
        <v>238</v>
      </c>
      <c r="AM10" s="28" t="s">
        <v>45</v>
      </c>
      <c r="AN10" s="34">
        <f>'AR'!AN10</f>
        <v>210</v>
      </c>
      <c r="AO10" s="35">
        <f>IF(AG10&gt;0,AL10-AN10,-9999)</f>
        <v>28</v>
      </c>
      <c r="AP10" s="36">
        <f>IF(AG10&gt;0,AL10/AN10,-0.001)</f>
        <v>1.1333333333333333</v>
      </c>
      <c r="AQ10" s="37">
        <f>IF(AG10&gt;0,AL10/AG10,-0.1)</f>
        <v>79.33333333333333</v>
      </c>
      <c r="AR10" s="28" t="s">
        <v>45</v>
      </c>
      <c r="AS10" s="38">
        <f>IF(AG10&gt;0,AN10/AG10,-0.1)</f>
        <v>70</v>
      </c>
      <c r="AT10" s="37">
        <f>IF(AG10&gt;0,AQ10-AS10,-0.1)</f>
        <v>9.333333333333329</v>
      </c>
      <c r="AU10" s="39" t="s">
        <v>47</v>
      </c>
      <c r="AV10" s="29">
        <f>AW10+AY10</f>
        <v>0</v>
      </c>
      <c r="AW10" s="30">
        <v>0</v>
      </c>
      <c r="AX10" s="29" t="s">
        <v>43</v>
      </c>
      <c r="AY10" s="31">
        <v>0</v>
      </c>
      <c r="AZ10" s="32">
        <f>IF(AV10&gt;0,AW10/AV10,-0.001)</f>
        <v>-0.001</v>
      </c>
      <c r="BA10" s="33">
        <v>0</v>
      </c>
      <c r="BB10" s="28" t="s">
        <v>45</v>
      </c>
      <c r="BC10" s="34">
        <v>0</v>
      </c>
      <c r="BD10" s="35">
        <f>IF(AV10&gt;0,BA10-BC10,-9999)</f>
        <v>-9999</v>
      </c>
      <c r="BE10" s="36">
        <f>IF(AV10&gt;0,BA10/BC10,-0.001)</f>
        <v>-0.001</v>
      </c>
      <c r="BF10" s="37">
        <f>IF(AV10&gt;0,BA10/AV10,-0.1)</f>
        <v>-0.1</v>
      </c>
      <c r="BG10" s="28" t="s">
        <v>45</v>
      </c>
      <c r="BH10" s="38">
        <f>IF(AV10&gt;0,BC10/AV10,-0.1)</f>
        <v>-0.1</v>
      </c>
      <c r="BI10" s="37">
        <f>IF(AV10&gt;0,BF10-BH10,-0.1)</f>
        <v>-0.1</v>
      </c>
    </row>
    <row r="11" spans="1:61" s="40" customFormat="1" ht="12.75">
      <c r="A11" s="40" t="s">
        <v>53</v>
      </c>
      <c r="B11" s="41" t="s">
        <v>49</v>
      </c>
      <c r="C11" s="42">
        <f>R11+AG11+AV11</f>
        <v>4</v>
      </c>
      <c r="D11" s="43">
        <f>S11+AH11+AW11</f>
        <v>3</v>
      </c>
      <c r="E11" s="42" t="s">
        <v>43</v>
      </c>
      <c r="F11" s="44">
        <f>U11+AJ11+AY11</f>
        <v>1</v>
      </c>
      <c r="G11" s="45">
        <f>IF(C11&gt;0,D11/C11,-0.001)</f>
        <v>0.75</v>
      </c>
      <c r="H11" s="46">
        <f>W11+AL11+BA11</f>
        <v>354</v>
      </c>
      <c r="I11" s="47" t="s">
        <v>45</v>
      </c>
      <c r="J11" s="48">
        <f>Y11+AN11+BC11</f>
        <v>292</v>
      </c>
      <c r="K11" s="49">
        <f>IF(C11&gt;0,H11-J11,-9999)</f>
        <v>62</v>
      </c>
      <c r="L11" s="50">
        <f>IF(C11&gt;0,H11/J11,-0.001)</f>
        <v>1.2123287671232876</v>
      </c>
      <c r="M11" s="51">
        <f>IF(C11&gt;0,H11/C11,-0.1)</f>
        <v>88.5</v>
      </c>
      <c r="N11" s="47" t="s">
        <v>45</v>
      </c>
      <c r="O11" s="52">
        <f>IF(C11&gt;0,J11/C11,-0.1)</f>
        <v>73</v>
      </c>
      <c r="P11" s="51">
        <f>IF(C11&gt;0,M11-O11,-0.1)</f>
        <v>15.5</v>
      </c>
      <c r="Q11" s="39" t="s">
        <v>47</v>
      </c>
      <c r="R11" s="42">
        <f>S11+U11</f>
        <v>2</v>
      </c>
      <c r="S11" s="43">
        <f>'AR'!S11</f>
        <v>2</v>
      </c>
      <c r="T11" s="42" t="s">
        <v>43</v>
      </c>
      <c r="U11" s="44">
        <f>'AR'!U11</f>
        <v>0</v>
      </c>
      <c r="V11" s="45">
        <f>IF(R11&gt;0,S11/R11,-0.001)</f>
        <v>1</v>
      </c>
      <c r="W11" s="46">
        <f>'AR'!W11</f>
        <v>194</v>
      </c>
      <c r="X11" s="47" t="s">
        <v>45</v>
      </c>
      <c r="Y11" s="48">
        <f>'AR'!Y11</f>
        <v>130</v>
      </c>
      <c r="Z11" s="49">
        <f>IF(R11&gt;0,W11-Y11,-9999)</f>
        <v>64</v>
      </c>
      <c r="AA11" s="50">
        <f>IF(R11&gt;0,W11/Y11,-0.001)</f>
        <v>1.4923076923076923</v>
      </c>
      <c r="AB11" s="51">
        <f>IF(R11&gt;0,W11/R11,-0.1)</f>
        <v>97</v>
      </c>
      <c r="AC11" s="47" t="s">
        <v>45</v>
      </c>
      <c r="AD11" s="52">
        <f>IF(R11&gt;0,Y11/R11,-0.1)</f>
        <v>65</v>
      </c>
      <c r="AE11" s="51">
        <f>IF(R11&gt;0,AB11-AD11,-0.1)</f>
        <v>32</v>
      </c>
      <c r="AF11" s="39" t="s">
        <v>47</v>
      </c>
      <c r="AG11" s="42">
        <f>AH11+AJ11</f>
        <v>2</v>
      </c>
      <c r="AH11" s="43">
        <f>'AR'!AH11</f>
        <v>1</v>
      </c>
      <c r="AI11" s="42" t="s">
        <v>43</v>
      </c>
      <c r="AJ11" s="44">
        <f>'AR'!AJ11</f>
        <v>1</v>
      </c>
      <c r="AK11" s="45">
        <f>IF(AG11&gt;0,AH11/AG11,-0.001)</f>
        <v>0.5</v>
      </c>
      <c r="AL11" s="46">
        <f>'AR'!AL11</f>
        <v>160</v>
      </c>
      <c r="AM11" s="47" t="s">
        <v>45</v>
      </c>
      <c r="AN11" s="48">
        <f>'AR'!AN11</f>
        <v>162</v>
      </c>
      <c r="AO11" s="49">
        <f>IF(AG11&gt;0,AL11-AN11,-9999)</f>
        <v>-2</v>
      </c>
      <c r="AP11" s="50">
        <f>IF(AG11&gt;0,AL11/AN11,-0.001)</f>
        <v>0.9876543209876543</v>
      </c>
      <c r="AQ11" s="51">
        <f>IF(AG11&gt;0,AL11/AG11,-0.1)</f>
        <v>80</v>
      </c>
      <c r="AR11" s="47" t="s">
        <v>45</v>
      </c>
      <c r="AS11" s="52">
        <f>IF(AG11&gt;0,AN11/AG11,-0.1)</f>
        <v>81</v>
      </c>
      <c r="AT11" s="51">
        <f>IF(AG11&gt;0,AQ11-AS11,-0.1)</f>
        <v>-1</v>
      </c>
      <c r="AU11" s="39" t="s">
        <v>47</v>
      </c>
      <c r="AV11" s="42">
        <f>AW11+AY11</f>
        <v>0</v>
      </c>
      <c r="AW11" s="43">
        <v>0</v>
      </c>
      <c r="AX11" s="42" t="s">
        <v>43</v>
      </c>
      <c r="AY11" s="44">
        <v>0</v>
      </c>
      <c r="AZ11" s="45">
        <f>IF(AV11&gt;0,AW11/AV11,-0.001)</f>
        <v>-0.001</v>
      </c>
      <c r="BA11" s="46">
        <v>0</v>
      </c>
      <c r="BB11" s="47" t="s">
        <v>45</v>
      </c>
      <c r="BC11" s="48">
        <v>0</v>
      </c>
      <c r="BD11" s="49">
        <f>IF(AV11&gt;0,BA11-BC11,-9999)</f>
        <v>-9999</v>
      </c>
      <c r="BE11" s="50">
        <f>IF(AV11&gt;0,BA11/BC11,-0.001)</f>
        <v>-0.001</v>
      </c>
      <c r="BF11" s="51">
        <f>IF(AV11&gt;0,BA11/AV11,-0.1)</f>
        <v>-0.1</v>
      </c>
      <c r="BG11" s="47" t="s">
        <v>45</v>
      </c>
      <c r="BH11" s="52">
        <f>IF(AV11&gt;0,BC11/AV11,-0.1)</f>
        <v>-0.1</v>
      </c>
      <c r="BI11" s="51">
        <f>IF(AV11&gt;0,BF11-BH11,-0.1)</f>
        <v>-0.1</v>
      </c>
    </row>
    <row r="12" spans="1:61" s="40" customFormat="1" ht="12.75">
      <c r="A12" s="27" t="s">
        <v>54</v>
      </c>
      <c r="B12" s="28" t="s">
        <v>49</v>
      </c>
      <c r="C12" s="29">
        <f>R12+AG12+AV12</f>
        <v>6</v>
      </c>
      <c r="D12" s="30">
        <f>S12+AH12+AW12</f>
        <v>2</v>
      </c>
      <c r="E12" s="29" t="s">
        <v>43</v>
      </c>
      <c r="F12" s="31">
        <f>U12+AJ12+AY12</f>
        <v>4</v>
      </c>
      <c r="G12" s="32">
        <f>IF(C12&gt;0,D12/C12,-0.001)</f>
        <v>0.3333333333333333</v>
      </c>
      <c r="H12" s="33">
        <f>W12+AL12+BA12</f>
        <v>423</v>
      </c>
      <c r="I12" s="28" t="s">
        <v>45</v>
      </c>
      <c r="J12" s="34">
        <f>Y12+AN12+BC12</f>
        <v>447</v>
      </c>
      <c r="K12" s="35">
        <f>IF(C12&gt;0,H12-J12,-9999)</f>
        <v>-24</v>
      </c>
      <c r="L12" s="36">
        <f>IF(C12&gt;0,H12/J12,-0.001)</f>
        <v>0.9463087248322147</v>
      </c>
      <c r="M12" s="37">
        <f>IF(C12&gt;0,H12/C12,-0.1)</f>
        <v>70.5</v>
      </c>
      <c r="N12" s="28" t="s">
        <v>45</v>
      </c>
      <c r="O12" s="38">
        <f>IF(C12&gt;0,J12/C12,-0.1)</f>
        <v>74.5</v>
      </c>
      <c r="P12" s="37">
        <f>IF(C12&gt;0,M12-O12,-0.1)</f>
        <v>-4</v>
      </c>
      <c r="Q12" s="39" t="s">
        <v>47</v>
      </c>
      <c r="R12" s="29">
        <f>S12+U12</f>
        <v>3</v>
      </c>
      <c r="S12" s="30">
        <f>PL!S12</f>
        <v>2</v>
      </c>
      <c r="T12" s="29" t="s">
        <v>43</v>
      </c>
      <c r="U12" s="31">
        <f>PL!U12</f>
        <v>1</v>
      </c>
      <c r="V12" s="32">
        <f>IF(R12&gt;0,S12/R12,-0.001)</f>
        <v>0.6666666666666666</v>
      </c>
      <c r="W12" s="33">
        <f>PL!W12</f>
        <v>238</v>
      </c>
      <c r="X12" s="28" t="s">
        <v>45</v>
      </c>
      <c r="Y12" s="34">
        <f>PL!Y12</f>
        <v>209</v>
      </c>
      <c r="Z12" s="35">
        <f>IF(R12&gt;0,W12-Y12,-9999)</f>
        <v>29</v>
      </c>
      <c r="AA12" s="36">
        <f>IF(R12&gt;0,W12/Y12,-0.001)</f>
        <v>1.138755980861244</v>
      </c>
      <c r="AB12" s="37">
        <f>IF(R12&gt;0,W12/R12,-0.1)</f>
        <v>79.33333333333333</v>
      </c>
      <c r="AC12" s="28" t="s">
        <v>45</v>
      </c>
      <c r="AD12" s="38">
        <f>IF(R12&gt;0,Y12/R12,-0.1)</f>
        <v>69.66666666666667</v>
      </c>
      <c r="AE12" s="37">
        <f>IF(R12&gt;0,AB12-AD12,-0.1)</f>
        <v>9.666666666666657</v>
      </c>
      <c r="AF12" s="39" t="s">
        <v>47</v>
      </c>
      <c r="AG12" s="29">
        <f>AH12+AJ12</f>
        <v>3</v>
      </c>
      <c r="AH12" s="30">
        <f>PL!AH12</f>
        <v>0</v>
      </c>
      <c r="AI12" s="29" t="s">
        <v>43</v>
      </c>
      <c r="AJ12" s="31">
        <f>PL!AJ12</f>
        <v>3</v>
      </c>
      <c r="AK12" s="32">
        <f>IF(AG12&gt;0,AH12/AG12,-0.001)</f>
        <v>0</v>
      </c>
      <c r="AL12" s="33">
        <f>PL!AL12</f>
        <v>185</v>
      </c>
      <c r="AM12" s="28" t="s">
        <v>45</v>
      </c>
      <c r="AN12" s="34">
        <f>PL!AN12</f>
        <v>238</v>
      </c>
      <c r="AO12" s="35">
        <f>IF(AG12&gt;0,AL12-AN12,-9999)</f>
        <v>-53</v>
      </c>
      <c r="AP12" s="36">
        <f>IF(AG12&gt;0,AL12/AN12,-0.001)</f>
        <v>0.7773109243697479</v>
      </c>
      <c r="AQ12" s="37">
        <f>IF(AG12&gt;0,AL12/AG12,-0.1)</f>
        <v>61.666666666666664</v>
      </c>
      <c r="AR12" s="28" t="s">
        <v>45</v>
      </c>
      <c r="AS12" s="38">
        <f>IF(AG12&gt;0,AN12/AG12,-0.1)</f>
        <v>79.33333333333333</v>
      </c>
      <c r="AT12" s="37">
        <f>IF(AG12&gt;0,AQ12-AS12,-0.1)</f>
        <v>-17.666666666666664</v>
      </c>
      <c r="AU12" s="39" t="s">
        <v>47</v>
      </c>
      <c r="AV12" s="29">
        <f>AW12+AY12</f>
        <v>0</v>
      </c>
      <c r="AW12" s="30">
        <v>0</v>
      </c>
      <c r="AX12" s="29" t="s">
        <v>43</v>
      </c>
      <c r="AY12" s="31">
        <v>0</v>
      </c>
      <c r="AZ12" s="32">
        <f>IF(AV12&gt;0,AW12/AV12,-0.001)</f>
        <v>-0.001</v>
      </c>
      <c r="BA12" s="33">
        <v>0</v>
      </c>
      <c r="BB12" s="28" t="s">
        <v>45</v>
      </c>
      <c r="BC12" s="34">
        <v>0</v>
      </c>
      <c r="BD12" s="35">
        <f>IF(AV12&gt;0,BA12-BC12,-9999)</f>
        <v>-9999</v>
      </c>
      <c r="BE12" s="36">
        <f>IF(AV12&gt;0,BA12/BC12,-0.001)</f>
        <v>-0.001</v>
      </c>
      <c r="BF12" s="37">
        <f>IF(AV12&gt;0,BA12/AV12,-0.1)</f>
        <v>-0.1</v>
      </c>
      <c r="BG12" s="28" t="s">
        <v>45</v>
      </c>
      <c r="BH12" s="38">
        <f>IF(AV12&gt;0,BC12/AV12,-0.1)</f>
        <v>-0.1</v>
      </c>
      <c r="BI12" s="37">
        <f>IF(AV12&gt;0,BF12-BH12,-0.1)</f>
        <v>-0.1</v>
      </c>
    </row>
    <row r="13" spans="1:61" s="40" customFormat="1" ht="12.75">
      <c r="A13" s="40" t="s">
        <v>55</v>
      </c>
      <c r="B13" s="41" t="s">
        <v>56</v>
      </c>
      <c r="C13" s="42">
        <f>R13+AG13+AV13</f>
        <v>5</v>
      </c>
      <c r="D13" s="43">
        <f>S13+AH13+AW13</f>
        <v>3</v>
      </c>
      <c r="E13" s="42" t="s">
        <v>43</v>
      </c>
      <c r="F13" s="44">
        <f>U13+AJ13+AY13</f>
        <v>2</v>
      </c>
      <c r="G13" s="45">
        <f>IF(C13&gt;0,D13/C13,-0.001)</f>
        <v>0.6</v>
      </c>
      <c r="H13" s="46">
        <f>W13+AL13+BA13</f>
        <v>345</v>
      </c>
      <c r="I13" s="47" t="s">
        <v>45</v>
      </c>
      <c r="J13" s="48">
        <f>Y13+AN13+BC13</f>
        <v>326</v>
      </c>
      <c r="K13" s="49">
        <f>IF(C13&gt;0,H13-J13,-9999)</f>
        <v>19</v>
      </c>
      <c r="L13" s="50">
        <f>IF(C13&gt;0,H13/J13,-0.001)</f>
        <v>1.0582822085889572</v>
      </c>
      <c r="M13" s="51">
        <f>IF(C13&gt;0,H13/C13,-0.1)</f>
        <v>69</v>
      </c>
      <c r="N13" s="47" t="s">
        <v>45</v>
      </c>
      <c r="O13" s="52">
        <f>IF(C13&gt;0,J13/C13,-0.1)</f>
        <v>65.2</v>
      </c>
      <c r="P13" s="51">
        <f>IF(C13&gt;0,M13-O13,-0.1)</f>
        <v>3.799999999999997</v>
      </c>
      <c r="Q13" s="39" t="s">
        <v>47</v>
      </c>
      <c r="R13" s="42">
        <f>S13+U13</f>
        <v>3</v>
      </c>
      <c r="S13" s="43">
        <f>PL!S13</f>
        <v>2</v>
      </c>
      <c r="T13" s="42" t="s">
        <v>43</v>
      </c>
      <c r="U13" s="44">
        <f>PL!U13</f>
        <v>1</v>
      </c>
      <c r="V13" s="45">
        <f>IF(R13&gt;0,S13/R13,-0.001)</f>
        <v>0.6666666666666666</v>
      </c>
      <c r="W13" s="46">
        <f>PL!W13</f>
        <v>211</v>
      </c>
      <c r="X13" s="47" t="s">
        <v>45</v>
      </c>
      <c r="Y13" s="48">
        <f>PL!Y13</f>
        <v>205</v>
      </c>
      <c r="Z13" s="49">
        <f>IF(R13&gt;0,W13-Y13,-9999)</f>
        <v>6</v>
      </c>
      <c r="AA13" s="50">
        <f>IF(R13&gt;0,W13/Y13,-0.001)</f>
        <v>1.0292682926829269</v>
      </c>
      <c r="AB13" s="51">
        <f>IF(R13&gt;0,W13/R13,-0.1)</f>
        <v>70.33333333333333</v>
      </c>
      <c r="AC13" s="47" t="s">
        <v>45</v>
      </c>
      <c r="AD13" s="52">
        <f>IF(R13&gt;0,Y13/R13,-0.1)</f>
        <v>68.33333333333333</v>
      </c>
      <c r="AE13" s="51">
        <f>IF(R13&gt;0,AB13-AD13,-0.1)</f>
        <v>2</v>
      </c>
      <c r="AF13" s="39" t="s">
        <v>47</v>
      </c>
      <c r="AG13" s="42">
        <f>AH13+AJ13</f>
        <v>2</v>
      </c>
      <c r="AH13" s="43">
        <f>PL!AH13</f>
        <v>1</v>
      </c>
      <c r="AI13" s="42" t="s">
        <v>43</v>
      </c>
      <c r="AJ13" s="44">
        <f>PL!AJ13</f>
        <v>1</v>
      </c>
      <c r="AK13" s="45">
        <f>IF(AG13&gt;0,AH13/AG13,-0.001)</f>
        <v>0.5</v>
      </c>
      <c r="AL13" s="46">
        <f>PL!AL13</f>
        <v>134</v>
      </c>
      <c r="AM13" s="47" t="s">
        <v>45</v>
      </c>
      <c r="AN13" s="48">
        <f>PL!AN13</f>
        <v>121</v>
      </c>
      <c r="AO13" s="49">
        <f>IF(AG13&gt;0,AL13-AN13,-9999)</f>
        <v>13</v>
      </c>
      <c r="AP13" s="50">
        <f>IF(AG13&gt;0,AL13/AN13,-0.001)</f>
        <v>1.1074380165289257</v>
      </c>
      <c r="AQ13" s="51">
        <f>IF(AG13&gt;0,AL13/AG13,-0.1)</f>
        <v>67</v>
      </c>
      <c r="AR13" s="47" t="s">
        <v>45</v>
      </c>
      <c r="AS13" s="52">
        <f>IF(AG13&gt;0,AN13/AG13,-0.1)</f>
        <v>60.5</v>
      </c>
      <c r="AT13" s="51">
        <f>IF(AG13&gt;0,AQ13-AS13,-0.1)</f>
        <v>6.5</v>
      </c>
      <c r="AU13" s="39" t="s">
        <v>47</v>
      </c>
      <c r="AV13" s="42">
        <f>AW13+AY13</f>
        <v>0</v>
      </c>
      <c r="AW13" s="43">
        <v>0</v>
      </c>
      <c r="AX13" s="42" t="s">
        <v>43</v>
      </c>
      <c r="AY13" s="44">
        <v>0</v>
      </c>
      <c r="AZ13" s="45">
        <f>IF(AV13&gt;0,AW13/AV13,-0.001)</f>
        <v>-0.001</v>
      </c>
      <c r="BA13" s="46">
        <v>0</v>
      </c>
      <c r="BB13" s="47" t="s">
        <v>45</v>
      </c>
      <c r="BC13" s="48">
        <v>0</v>
      </c>
      <c r="BD13" s="49">
        <f>IF(AV13&gt;0,BA13-BC13,-9999)</f>
        <v>-9999</v>
      </c>
      <c r="BE13" s="50">
        <f>IF(AV13&gt;0,BA13/BC13,-0.001)</f>
        <v>-0.001</v>
      </c>
      <c r="BF13" s="51">
        <f>IF(AV13&gt;0,BA13/AV13,-0.1)</f>
        <v>-0.1</v>
      </c>
      <c r="BG13" s="47" t="s">
        <v>45</v>
      </c>
      <c r="BH13" s="52">
        <f>IF(AV13&gt;0,BC13/AV13,-0.1)</f>
        <v>-0.1</v>
      </c>
      <c r="BI13" s="51">
        <f>IF(AV13&gt;0,BF13-BH13,-0.1)</f>
        <v>-0.1</v>
      </c>
    </row>
    <row r="14" spans="1:61" s="40" customFormat="1" ht="12.75">
      <c r="A14" s="27" t="s">
        <v>57</v>
      </c>
      <c r="B14" s="28" t="s">
        <v>56</v>
      </c>
      <c r="C14" s="29">
        <f>R14+AG14+AV14</f>
        <v>7</v>
      </c>
      <c r="D14" s="30">
        <f>S14+AH14+AW14</f>
        <v>4</v>
      </c>
      <c r="E14" s="29" t="s">
        <v>43</v>
      </c>
      <c r="F14" s="31">
        <f>U14+AJ14+AY14</f>
        <v>3</v>
      </c>
      <c r="G14" s="32">
        <f>IF(C14&gt;0,D14/C14,-0.001)</f>
        <v>0.5714285714285714</v>
      </c>
      <c r="H14" s="33">
        <f>W14+AL14+BA14</f>
        <v>476</v>
      </c>
      <c r="I14" s="28" t="s">
        <v>45</v>
      </c>
      <c r="J14" s="34">
        <f>Y14+AN14+BC14</f>
        <v>509</v>
      </c>
      <c r="K14" s="35">
        <f>IF(C14&gt;0,H14-J14,-9999)</f>
        <v>-33</v>
      </c>
      <c r="L14" s="36">
        <f>IF(C14&gt;0,H14/J14,-0.001)</f>
        <v>0.9351669941060904</v>
      </c>
      <c r="M14" s="37">
        <f>IF(C14&gt;0,H14/C14,-0.1)</f>
        <v>68</v>
      </c>
      <c r="N14" s="28" t="s">
        <v>45</v>
      </c>
      <c r="O14" s="38">
        <f>IF(C14&gt;0,J14/C14,-0.1)</f>
        <v>72.71428571428571</v>
      </c>
      <c r="P14" s="37">
        <f>IF(C14&gt;0,M14-O14,-0.1)</f>
        <v>-4.714285714285708</v>
      </c>
      <c r="Q14" s="39" t="s">
        <v>47</v>
      </c>
      <c r="R14" s="29">
        <f>S14+U14</f>
        <v>4</v>
      </c>
      <c r="S14" s="30">
        <f>PL!S14</f>
        <v>4</v>
      </c>
      <c r="T14" s="29" t="s">
        <v>43</v>
      </c>
      <c r="U14" s="31">
        <f>PL!U14</f>
        <v>0</v>
      </c>
      <c r="V14" s="32">
        <f>IF(R14&gt;0,S14/R14,-0.001)</f>
        <v>1</v>
      </c>
      <c r="W14" s="33">
        <f>PL!W14</f>
        <v>280</v>
      </c>
      <c r="X14" s="28" t="s">
        <v>45</v>
      </c>
      <c r="Y14" s="34">
        <f>PL!Y14</f>
        <v>255</v>
      </c>
      <c r="Z14" s="35">
        <f>IF(R14&gt;0,W14-Y14,-9999)</f>
        <v>25</v>
      </c>
      <c r="AA14" s="36">
        <f>IF(R14&gt;0,W14/Y14,-0.001)</f>
        <v>1.0980392156862746</v>
      </c>
      <c r="AB14" s="37">
        <f>IF(R14&gt;0,W14/R14,-0.1)</f>
        <v>70</v>
      </c>
      <c r="AC14" s="28" t="s">
        <v>45</v>
      </c>
      <c r="AD14" s="38">
        <f>IF(R14&gt;0,Y14/R14,-0.1)</f>
        <v>63.75</v>
      </c>
      <c r="AE14" s="37">
        <f>IF(R14&gt;0,AB14-AD14,-0.1)</f>
        <v>6.25</v>
      </c>
      <c r="AF14" s="39" t="s">
        <v>47</v>
      </c>
      <c r="AG14" s="29">
        <f>AH14+AJ14</f>
        <v>3</v>
      </c>
      <c r="AH14" s="30">
        <f>PL!AH14</f>
        <v>0</v>
      </c>
      <c r="AI14" s="29" t="s">
        <v>43</v>
      </c>
      <c r="AJ14" s="31">
        <f>PL!AJ14</f>
        <v>3</v>
      </c>
      <c r="AK14" s="32">
        <f>IF(AG14&gt;0,AH14/AG14,-0.001)</f>
        <v>0</v>
      </c>
      <c r="AL14" s="33">
        <f>PL!AL14</f>
        <v>196</v>
      </c>
      <c r="AM14" s="28" t="s">
        <v>45</v>
      </c>
      <c r="AN14" s="34">
        <f>PL!AN14</f>
        <v>254</v>
      </c>
      <c r="AO14" s="35">
        <f>IF(AG14&gt;0,AL14-AN14,-9999)</f>
        <v>-58</v>
      </c>
      <c r="AP14" s="36">
        <f>IF(AG14&gt;0,AL14/AN14,-0.001)</f>
        <v>0.7716535433070866</v>
      </c>
      <c r="AQ14" s="37">
        <f>IF(AG14&gt;0,AL14/AG14,-0.1)</f>
        <v>65.33333333333333</v>
      </c>
      <c r="AR14" s="28" t="s">
        <v>45</v>
      </c>
      <c r="AS14" s="38">
        <f>IF(AG14&gt;0,AN14/AG14,-0.1)</f>
        <v>84.66666666666667</v>
      </c>
      <c r="AT14" s="37">
        <f>IF(AG14&gt;0,AQ14-AS14,-0.1)</f>
        <v>-19.333333333333343</v>
      </c>
      <c r="AU14" s="39" t="s">
        <v>47</v>
      </c>
      <c r="AV14" s="29">
        <f>AW14+AY14</f>
        <v>0</v>
      </c>
      <c r="AW14" s="30">
        <v>0</v>
      </c>
      <c r="AX14" s="29" t="s">
        <v>43</v>
      </c>
      <c r="AY14" s="31">
        <v>0</v>
      </c>
      <c r="AZ14" s="32">
        <f>IF(AV14&gt;0,AW14/AV14,-0.001)</f>
        <v>-0.001</v>
      </c>
      <c r="BA14" s="33">
        <v>0</v>
      </c>
      <c r="BB14" s="28" t="s">
        <v>45</v>
      </c>
      <c r="BC14" s="34">
        <v>0</v>
      </c>
      <c r="BD14" s="35">
        <f>IF(AV14&gt;0,BA14-BC14,-9999)</f>
        <v>-9999</v>
      </c>
      <c r="BE14" s="36">
        <f>IF(AV14&gt;0,BA14/BC14,-0.001)</f>
        <v>-0.001</v>
      </c>
      <c r="BF14" s="37">
        <f>IF(AV14&gt;0,BA14/AV14,-0.1)</f>
        <v>-0.1</v>
      </c>
      <c r="BG14" s="28" t="s">
        <v>45</v>
      </c>
      <c r="BH14" s="38">
        <f>IF(AV14&gt;0,BC14/AV14,-0.1)</f>
        <v>-0.1</v>
      </c>
      <c r="BI14" s="37">
        <f>IF(AV14&gt;0,BF14-BH14,-0.1)</f>
        <v>-0.1</v>
      </c>
    </row>
    <row r="15" spans="1:61" s="40" customFormat="1" ht="12.75">
      <c r="A15" s="40" t="s">
        <v>58</v>
      </c>
      <c r="B15" s="41" t="s">
        <v>56</v>
      </c>
      <c r="C15" s="42">
        <f>R15+AG15+AV15</f>
        <v>4</v>
      </c>
      <c r="D15" s="43">
        <f>S15+AH15+AW15</f>
        <v>2</v>
      </c>
      <c r="E15" s="42" t="s">
        <v>43</v>
      </c>
      <c r="F15" s="44">
        <f>U15+AJ15+AY15</f>
        <v>2</v>
      </c>
      <c r="G15" s="45">
        <f>IF(C15&gt;0,D15/C15,-0.001)</f>
        <v>0.5</v>
      </c>
      <c r="H15" s="46">
        <f>W15+AL15+BA15</f>
        <v>261</v>
      </c>
      <c r="I15" s="47" t="s">
        <v>45</v>
      </c>
      <c r="J15" s="48">
        <f>Y15+AN15+BC15</f>
        <v>302</v>
      </c>
      <c r="K15" s="49">
        <f>IF(C15&gt;0,H15-J15,-9999)</f>
        <v>-41</v>
      </c>
      <c r="L15" s="50">
        <f>IF(C15&gt;0,H15/J15,-0.001)</f>
        <v>0.8642384105960265</v>
      </c>
      <c r="M15" s="51">
        <f>IF(C15&gt;0,H15/C15,-0.1)</f>
        <v>65.25</v>
      </c>
      <c r="N15" s="47" t="s">
        <v>45</v>
      </c>
      <c r="O15" s="52">
        <f>IF(C15&gt;0,J15/C15,-0.1)</f>
        <v>75.5</v>
      </c>
      <c r="P15" s="51">
        <f>IF(C15&gt;0,M15-O15,-0.1)</f>
        <v>-10.25</v>
      </c>
      <c r="Q15" s="39" t="s">
        <v>47</v>
      </c>
      <c r="R15" s="42">
        <f>S15+U15</f>
        <v>2</v>
      </c>
      <c r="S15" s="43">
        <f>PL!S15</f>
        <v>1</v>
      </c>
      <c r="T15" s="42" t="s">
        <v>43</v>
      </c>
      <c r="U15" s="44">
        <f>PL!U15</f>
        <v>1</v>
      </c>
      <c r="V15" s="45">
        <f>IF(R15&gt;0,S15/R15,-0.001)</f>
        <v>0.5</v>
      </c>
      <c r="W15" s="46">
        <f>PL!W15</f>
        <v>145</v>
      </c>
      <c r="X15" s="47" t="s">
        <v>45</v>
      </c>
      <c r="Y15" s="48">
        <f>PL!Y15</f>
        <v>149</v>
      </c>
      <c r="Z15" s="49">
        <f>IF(R15&gt;0,W15-Y15,-9999)</f>
        <v>-4</v>
      </c>
      <c r="AA15" s="50">
        <f>IF(R15&gt;0,W15/Y15,-0.001)</f>
        <v>0.9731543624161074</v>
      </c>
      <c r="AB15" s="51">
        <f>IF(R15&gt;0,W15/R15,-0.1)</f>
        <v>72.5</v>
      </c>
      <c r="AC15" s="47" t="s">
        <v>45</v>
      </c>
      <c r="AD15" s="52">
        <f>IF(R15&gt;0,Y15/R15,-0.1)</f>
        <v>74.5</v>
      </c>
      <c r="AE15" s="51">
        <f>IF(R15&gt;0,AB15-AD15,-0.1)</f>
        <v>-2</v>
      </c>
      <c r="AF15" s="39" t="s">
        <v>47</v>
      </c>
      <c r="AG15" s="42">
        <f>AH15+AJ15</f>
        <v>2</v>
      </c>
      <c r="AH15" s="43">
        <f>PL!AH15</f>
        <v>1</v>
      </c>
      <c r="AI15" s="42" t="s">
        <v>43</v>
      </c>
      <c r="AJ15" s="44">
        <f>PL!AJ15</f>
        <v>1</v>
      </c>
      <c r="AK15" s="45">
        <f>IF(AG15&gt;0,AH15/AG15,-0.001)</f>
        <v>0.5</v>
      </c>
      <c r="AL15" s="46">
        <f>PL!AL15</f>
        <v>116</v>
      </c>
      <c r="AM15" s="47" t="s">
        <v>45</v>
      </c>
      <c r="AN15" s="48">
        <f>PL!AN15</f>
        <v>153</v>
      </c>
      <c r="AO15" s="49">
        <f>IF(AG15&gt;0,AL15-AN15,-9999)</f>
        <v>-37</v>
      </c>
      <c r="AP15" s="50">
        <f>IF(AG15&gt;0,AL15/AN15,-0.001)</f>
        <v>0.7581699346405228</v>
      </c>
      <c r="AQ15" s="51">
        <f>IF(AG15&gt;0,AL15/AG15,-0.1)</f>
        <v>58</v>
      </c>
      <c r="AR15" s="47" t="s">
        <v>45</v>
      </c>
      <c r="AS15" s="52">
        <f>IF(AG15&gt;0,AN15/AG15,-0.1)</f>
        <v>76.5</v>
      </c>
      <c r="AT15" s="51">
        <f>IF(AG15&gt;0,AQ15-AS15,-0.1)</f>
        <v>-18.5</v>
      </c>
      <c r="AU15" s="39" t="s">
        <v>47</v>
      </c>
      <c r="AV15" s="42">
        <f>AW15+AY15</f>
        <v>0</v>
      </c>
      <c r="AW15" s="43">
        <v>0</v>
      </c>
      <c r="AX15" s="42" t="s">
        <v>43</v>
      </c>
      <c r="AY15" s="44">
        <v>0</v>
      </c>
      <c r="AZ15" s="45">
        <f>IF(AV15&gt;0,AW15/AV15,-0.001)</f>
        <v>-0.001</v>
      </c>
      <c r="BA15" s="46">
        <v>0</v>
      </c>
      <c r="BB15" s="47" t="s">
        <v>45</v>
      </c>
      <c r="BC15" s="48">
        <v>0</v>
      </c>
      <c r="BD15" s="49">
        <f>IF(AV15&gt;0,BA15-BC15,-9999)</f>
        <v>-9999</v>
      </c>
      <c r="BE15" s="50">
        <f>IF(AV15&gt;0,BA15/BC15,-0.001)</f>
        <v>-0.001</v>
      </c>
      <c r="BF15" s="51">
        <f>IF(AV15&gt;0,BA15/AV15,-0.1)</f>
        <v>-0.1</v>
      </c>
      <c r="BG15" s="47" t="s">
        <v>45</v>
      </c>
      <c r="BH15" s="52">
        <f>IF(AV15&gt;0,BC15/AV15,-0.1)</f>
        <v>-0.1</v>
      </c>
      <c r="BI15" s="51">
        <f>IF(AV15&gt;0,BF15-BH15,-0.1)</f>
        <v>-0.1</v>
      </c>
    </row>
    <row r="16" spans="1:61" s="40" customFormat="1" ht="12.75">
      <c r="A16" s="27" t="s">
        <v>59</v>
      </c>
      <c r="B16" s="28" t="s">
        <v>56</v>
      </c>
      <c r="C16" s="29">
        <f>R16+AG16+AV16</f>
        <v>5</v>
      </c>
      <c r="D16" s="30">
        <f>S16+AH16+AW16</f>
        <v>3</v>
      </c>
      <c r="E16" s="29" t="s">
        <v>43</v>
      </c>
      <c r="F16" s="31">
        <f>U16+AJ16+AY16</f>
        <v>2</v>
      </c>
      <c r="G16" s="32">
        <f>IF(C16&gt;0,D16/C16,-0.001)</f>
        <v>0.6</v>
      </c>
      <c r="H16" s="33">
        <f>W16+AL16+BA16</f>
        <v>392</v>
      </c>
      <c r="I16" s="28" t="s">
        <v>45</v>
      </c>
      <c r="J16" s="34">
        <f>Y16+AN16+BC16</f>
        <v>374</v>
      </c>
      <c r="K16" s="35">
        <f>IF(C16&gt;0,H16-J16,-9999)</f>
        <v>18</v>
      </c>
      <c r="L16" s="36">
        <f>IF(C16&gt;0,H16/J16,-0.001)</f>
        <v>1.0481283422459893</v>
      </c>
      <c r="M16" s="37">
        <f>IF(C16&gt;0,H16/C16,-0.1)</f>
        <v>78.4</v>
      </c>
      <c r="N16" s="28" t="s">
        <v>45</v>
      </c>
      <c r="O16" s="38">
        <f>IF(C16&gt;0,J16/C16,-0.1)</f>
        <v>74.8</v>
      </c>
      <c r="P16" s="37">
        <f>IF(C16&gt;0,M16-O16,-0.1)</f>
        <v>3.6000000000000085</v>
      </c>
      <c r="Q16" s="39" t="s">
        <v>47</v>
      </c>
      <c r="R16" s="29">
        <f>S16+U16</f>
        <v>3</v>
      </c>
      <c r="S16" s="30">
        <f>PL!S16</f>
        <v>2</v>
      </c>
      <c r="T16" s="29" t="s">
        <v>43</v>
      </c>
      <c r="U16" s="31">
        <f>PL!U16</f>
        <v>1</v>
      </c>
      <c r="V16" s="32">
        <f>IF(R16&gt;0,S16/R16,-0.001)</f>
        <v>0.6666666666666666</v>
      </c>
      <c r="W16" s="33">
        <f>PL!W16</f>
        <v>248</v>
      </c>
      <c r="X16" s="28" t="s">
        <v>45</v>
      </c>
      <c r="Y16" s="34">
        <f>PL!Y16</f>
        <v>226</v>
      </c>
      <c r="Z16" s="35">
        <f>IF(R16&gt;0,W16-Y16,-9999)</f>
        <v>22</v>
      </c>
      <c r="AA16" s="36">
        <f>IF(R16&gt;0,W16/Y16,-0.001)</f>
        <v>1.0973451327433628</v>
      </c>
      <c r="AB16" s="37">
        <f>IF(R16&gt;0,W16/R16,-0.1)</f>
        <v>82.66666666666667</v>
      </c>
      <c r="AC16" s="28" t="s">
        <v>45</v>
      </c>
      <c r="AD16" s="38">
        <f>IF(R16&gt;0,Y16/R16,-0.1)</f>
        <v>75.33333333333333</v>
      </c>
      <c r="AE16" s="37">
        <f>IF(R16&gt;0,AB16-AD16,-0.1)</f>
        <v>7.333333333333343</v>
      </c>
      <c r="AF16" s="39" t="s">
        <v>47</v>
      </c>
      <c r="AG16" s="29">
        <f>AH16+AJ16</f>
        <v>2</v>
      </c>
      <c r="AH16" s="30">
        <f>PL!AH16</f>
        <v>1</v>
      </c>
      <c r="AI16" s="29" t="s">
        <v>43</v>
      </c>
      <c r="AJ16" s="31">
        <f>PL!AJ16</f>
        <v>1</v>
      </c>
      <c r="AK16" s="32">
        <f>IF(AG16&gt;0,AH16/AG16,-0.001)</f>
        <v>0.5</v>
      </c>
      <c r="AL16" s="33">
        <f>PL!AL16</f>
        <v>144</v>
      </c>
      <c r="AM16" s="28" t="s">
        <v>45</v>
      </c>
      <c r="AN16" s="34">
        <f>PL!AN16</f>
        <v>148</v>
      </c>
      <c r="AO16" s="35">
        <f>IF(AG16&gt;0,AL16-AN16,-9999)</f>
        <v>-4</v>
      </c>
      <c r="AP16" s="36">
        <f>IF(AG16&gt;0,AL16/AN16,-0.001)</f>
        <v>0.972972972972973</v>
      </c>
      <c r="AQ16" s="37">
        <f>IF(AG16&gt;0,AL16/AG16,-0.1)</f>
        <v>72</v>
      </c>
      <c r="AR16" s="28" t="s">
        <v>45</v>
      </c>
      <c r="AS16" s="38">
        <f>IF(AG16&gt;0,AN16/AG16,-0.1)</f>
        <v>74</v>
      </c>
      <c r="AT16" s="37">
        <f>IF(AG16&gt;0,AQ16-AS16,-0.1)</f>
        <v>-2</v>
      </c>
      <c r="AU16" s="39" t="s">
        <v>47</v>
      </c>
      <c r="AV16" s="29">
        <f>AW16+AY16</f>
        <v>0</v>
      </c>
      <c r="AW16" s="30">
        <v>0</v>
      </c>
      <c r="AX16" s="29" t="s">
        <v>43</v>
      </c>
      <c r="AY16" s="31">
        <v>0</v>
      </c>
      <c r="AZ16" s="32">
        <f>IF(AV16&gt;0,AW16/AV16,-0.001)</f>
        <v>-0.001</v>
      </c>
      <c r="BA16" s="33">
        <v>0</v>
      </c>
      <c r="BB16" s="28" t="s">
        <v>45</v>
      </c>
      <c r="BC16" s="34">
        <v>0</v>
      </c>
      <c r="BD16" s="35">
        <f>IF(AV16&gt;0,BA16-BC16,-9999)</f>
        <v>-9999</v>
      </c>
      <c r="BE16" s="36">
        <f>IF(AV16&gt;0,BA16/BC16,-0.001)</f>
        <v>-0.001</v>
      </c>
      <c r="BF16" s="37">
        <f>IF(AV16&gt;0,BA16/AV16,-0.1)</f>
        <v>-0.1</v>
      </c>
      <c r="BG16" s="28" t="s">
        <v>45</v>
      </c>
      <c r="BH16" s="38">
        <f>IF(AV16&gt;0,BC16/AV16,-0.1)</f>
        <v>-0.1</v>
      </c>
      <c r="BI16" s="37">
        <f>IF(AV16&gt;0,BF16-BH16,-0.1)</f>
        <v>-0.1</v>
      </c>
    </row>
    <row r="17" spans="1:61" s="40" customFormat="1" ht="12.75">
      <c r="A17" s="40" t="s">
        <v>60</v>
      </c>
      <c r="B17" s="41" t="s">
        <v>56</v>
      </c>
      <c r="C17" s="42">
        <f>R17+AG17+AV17</f>
        <v>5</v>
      </c>
      <c r="D17" s="43">
        <f>S17+AH17+AW17</f>
        <v>2</v>
      </c>
      <c r="E17" s="42" t="s">
        <v>43</v>
      </c>
      <c r="F17" s="44">
        <f>U17+AJ17+AY17</f>
        <v>3</v>
      </c>
      <c r="G17" s="45">
        <f>IF(C17&gt;0,D17/C17,-0.001)</f>
        <v>0.4</v>
      </c>
      <c r="H17" s="46">
        <f>W17+AL17+BA17</f>
        <v>355</v>
      </c>
      <c r="I17" s="47" t="s">
        <v>45</v>
      </c>
      <c r="J17" s="48">
        <f>Y17+AN17+BC17</f>
        <v>374</v>
      </c>
      <c r="K17" s="49">
        <f>IF(C17&gt;0,H17-J17,-9999)</f>
        <v>-19</v>
      </c>
      <c r="L17" s="50">
        <f>IF(C17&gt;0,H17/J17,-0.001)</f>
        <v>0.9491978609625669</v>
      </c>
      <c r="M17" s="51">
        <f>IF(C17&gt;0,H17/C17,-0.1)</f>
        <v>71</v>
      </c>
      <c r="N17" s="47" t="s">
        <v>45</v>
      </c>
      <c r="O17" s="52">
        <f>IF(C17&gt;0,J17/C17,-0.1)</f>
        <v>74.8</v>
      </c>
      <c r="P17" s="51">
        <f>IF(C17&gt;0,M17-O17,-0.1)</f>
        <v>-3.799999999999997</v>
      </c>
      <c r="Q17" s="39" t="s">
        <v>47</v>
      </c>
      <c r="R17" s="42">
        <f>S17+U17</f>
        <v>3</v>
      </c>
      <c r="S17" s="43">
        <f>PL!S17</f>
        <v>1</v>
      </c>
      <c r="T17" s="42" t="s">
        <v>43</v>
      </c>
      <c r="U17" s="44">
        <f>PL!U17</f>
        <v>2</v>
      </c>
      <c r="V17" s="45">
        <f>IF(R17&gt;0,S17/R17,-0.001)</f>
        <v>0.3333333333333333</v>
      </c>
      <c r="W17" s="46">
        <f>PL!W17</f>
        <v>213</v>
      </c>
      <c r="X17" s="47" t="s">
        <v>45</v>
      </c>
      <c r="Y17" s="48">
        <f>PL!Y17</f>
        <v>246</v>
      </c>
      <c r="Z17" s="49">
        <f>IF(R17&gt;0,W17-Y17,-9999)</f>
        <v>-33</v>
      </c>
      <c r="AA17" s="50">
        <f>IF(R17&gt;0,W17/Y17,-0.001)</f>
        <v>0.8658536585365854</v>
      </c>
      <c r="AB17" s="51">
        <f>IF(R17&gt;0,W17/R17,-0.1)</f>
        <v>71</v>
      </c>
      <c r="AC17" s="47" t="s">
        <v>45</v>
      </c>
      <c r="AD17" s="52">
        <f>IF(R17&gt;0,Y17/R17,-0.1)</f>
        <v>82</v>
      </c>
      <c r="AE17" s="51">
        <f>IF(R17&gt;0,AB17-AD17,-0.1)</f>
        <v>-11</v>
      </c>
      <c r="AF17" s="39" t="s">
        <v>47</v>
      </c>
      <c r="AG17" s="42">
        <f>AH17+AJ17</f>
        <v>2</v>
      </c>
      <c r="AH17" s="43">
        <f>PL!AH17</f>
        <v>1</v>
      </c>
      <c r="AI17" s="42" t="s">
        <v>43</v>
      </c>
      <c r="AJ17" s="44">
        <f>PL!AJ17</f>
        <v>1</v>
      </c>
      <c r="AK17" s="45">
        <f>IF(AG17&gt;0,AH17/AG17,-0.001)</f>
        <v>0.5</v>
      </c>
      <c r="AL17" s="46">
        <f>PL!AL17</f>
        <v>142</v>
      </c>
      <c r="AM17" s="47" t="s">
        <v>45</v>
      </c>
      <c r="AN17" s="48">
        <f>PL!AN17</f>
        <v>128</v>
      </c>
      <c r="AO17" s="49">
        <f>IF(AG17&gt;0,AL17-AN17,-9999)</f>
        <v>14</v>
      </c>
      <c r="AP17" s="50">
        <f>IF(AG17&gt;0,AL17/AN17,-0.001)</f>
        <v>1.109375</v>
      </c>
      <c r="AQ17" s="51">
        <f>IF(AG17&gt;0,AL17/AG17,-0.1)</f>
        <v>71</v>
      </c>
      <c r="AR17" s="47" t="s">
        <v>45</v>
      </c>
      <c r="AS17" s="52">
        <f>IF(AG17&gt;0,AN17/AG17,-0.1)</f>
        <v>64</v>
      </c>
      <c r="AT17" s="51">
        <f>IF(AG17&gt;0,AQ17-AS17,-0.1)</f>
        <v>7</v>
      </c>
      <c r="AU17" s="39" t="s">
        <v>47</v>
      </c>
      <c r="AV17" s="42">
        <f>AW17+AY17</f>
        <v>0</v>
      </c>
      <c r="AW17" s="43">
        <v>0</v>
      </c>
      <c r="AX17" s="42" t="s">
        <v>43</v>
      </c>
      <c r="AY17" s="44">
        <v>0</v>
      </c>
      <c r="AZ17" s="45">
        <f>IF(AV17&gt;0,AW17/AV17,-0.001)</f>
        <v>-0.001</v>
      </c>
      <c r="BA17" s="46">
        <v>0</v>
      </c>
      <c r="BB17" s="47" t="s">
        <v>45</v>
      </c>
      <c r="BC17" s="48">
        <v>0</v>
      </c>
      <c r="BD17" s="49">
        <f>IF(AV17&gt;0,BA17-BC17,-9999)</f>
        <v>-9999</v>
      </c>
      <c r="BE17" s="50">
        <f>IF(AV17&gt;0,BA17/BC17,-0.001)</f>
        <v>-0.001</v>
      </c>
      <c r="BF17" s="51">
        <f>IF(AV17&gt;0,BA17/AV17,-0.1)</f>
        <v>-0.1</v>
      </c>
      <c r="BG17" s="47" t="s">
        <v>45</v>
      </c>
      <c r="BH17" s="52">
        <f>IF(AV17&gt;0,BC17/AV17,-0.1)</f>
        <v>-0.1</v>
      </c>
      <c r="BI17" s="51">
        <f>IF(AV17&gt;0,BF17-BH17,-0.1)</f>
        <v>-0.1</v>
      </c>
    </row>
    <row r="18" spans="1:61" s="40" customFormat="1" ht="12.75">
      <c r="A18" s="27" t="s">
        <v>61</v>
      </c>
      <c r="B18" s="28" t="s">
        <v>56</v>
      </c>
      <c r="C18" s="29">
        <f>R18+AG18+AV18</f>
        <v>10</v>
      </c>
      <c r="D18" s="30">
        <f>S18+AH18+AW18</f>
        <v>7</v>
      </c>
      <c r="E18" s="29" t="s">
        <v>43</v>
      </c>
      <c r="F18" s="31">
        <f>U18+AJ18+AY18</f>
        <v>3</v>
      </c>
      <c r="G18" s="32">
        <f>IF(C18&gt;0,D18/C18,-0.001)</f>
        <v>0.7</v>
      </c>
      <c r="H18" s="33">
        <f>W18+AL18+BA18</f>
        <v>768</v>
      </c>
      <c r="I18" s="28" t="s">
        <v>45</v>
      </c>
      <c r="J18" s="34">
        <f>Y18+AN18+BC18</f>
        <v>683</v>
      </c>
      <c r="K18" s="35">
        <f>IF(C18&gt;0,H18-J18,-9999)</f>
        <v>85</v>
      </c>
      <c r="L18" s="36">
        <f>IF(C18&gt;0,H18/J18,-0.001)</f>
        <v>1.1244509516837482</v>
      </c>
      <c r="M18" s="37">
        <f>IF(C18&gt;0,H18/C18,-0.1)</f>
        <v>76.8</v>
      </c>
      <c r="N18" s="28" t="s">
        <v>45</v>
      </c>
      <c r="O18" s="38">
        <f>IF(C18&gt;0,J18/C18,-0.1)</f>
        <v>68.3</v>
      </c>
      <c r="P18" s="37">
        <f>IF(C18&gt;0,M18-O18,-0.1)</f>
        <v>8.5</v>
      </c>
      <c r="Q18" s="39" t="s">
        <v>47</v>
      </c>
      <c r="R18" s="29">
        <f>S18+U18</f>
        <v>5</v>
      </c>
      <c r="S18" s="30">
        <f>PL!S18</f>
        <v>5</v>
      </c>
      <c r="T18" s="29" t="s">
        <v>43</v>
      </c>
      <c r="U18" s="31">
        <f>PL!U18</f>
        <v>0</v>
      </c>
      <c r="V18" s="32">
        <f>IF(R18&gt;0,S18/R18,-0.001)</f>
        <v>1</v>
      </c>
      <c r="W18" s="33">
        <f>PL!W18</f>
        <v>421</v>
      </c>
      <c r="X18" s="28" t="s">
        <v>45</v>
      </c>
      <c r="Y18" s="34">
        <f>PL!Y18</f>
        <v>338</v>
      </c>
      <c r="Z18" s="35">
        <f>IF(R18&gt;0,W18-Y18,-9999)</f>
        <v>83</v>
      </c>
      <c r="AA18" s="36">
        <f>IF(R18&gt;0,W18/Y18,-0.001)</f>
        <v>1.2455621301775148</v>
      </c>
      <c r="AB18" s="37">
        <f>IF(R18&gt;0,W18/R18,-0.1)</f>
        <v>84.2</v>
      </c>
      <c r="AC18" s="28" t="s">
        <v>45</v>
      </c>
      <c r="AD18" s="38">
        <f>IF(R18&gt;0,Y18/R18,-0.1)</f>
        <v>67.6</v>
      </c>
      <c r="AE18" s="37">
        <f>IF(R18&gt;0,AB18-AD18,-0.1)</f>
        <v>16.60000000000001</v>
      </c>
      <c r="AF18" s="39" t="s">
        <v>47</v>
      </c>
      <c r="AG18" s="29">
        <f>AH18+AJ18</f>
        <v>5</v>
      </c>
      <c r="AH18" s="30">
        <f>PL!AH18</f>
        <v>2</v>
      </c>
      <c r="AI18" s="29" t="s">
        <v>43</v>
      </c>
      <c r="AJ18" s="31">
        <f>PL!AJ18</f>
        <v>3</v>
      </c>
      <c r="AK18" s="32">
        <f>IF(AG18&gt;0,AH18/AG18,-0.001)</f>
        <v>0.4</v>
      </c>
      <c r="AL18" s="33">
        <f>PL!AL18</f>
        <v>347</v>
      </c>
      <c r="AM18" s="28" t="s">
        <v>45</v>
      </c>
      <c r="AN18" s="34">
        <f>PL!AN18</f>
        <v>345</v>
      </c>
      <c r="AO18" s="35">
        <f>IF(AG18&gt;0,AL18-AN18,-9999)</f>
        <v>2</v>
      </c>
      <c r="AP18" s="36">
        <f>IF(AG18&gt;0,AL18/AN18,-0.001)</f>
        <v>1.0057971014492753</v>
      </c>
      <c r="AQ18" s="37">
        <f>IF(AG18&gt;0,AL18/AG18,-0.1)</f>
        <v>69.4</v>
      </c>
      <c r="AR18" s="28" t="s">
        <v>45</v>
      </c>
      <c r="AS18" s="38">
        <f>IF(AG18&gt;0,AN18/AG18,-0.1)</f>
        <v>69</v>
      </c>
      <c r="AT18" s="37">
        <f>IF(AG18&gt;0,AQ18-AS18,-0.1)</f>
        <v>0.4000000000000057</v>
      </c>
      <c r="AU18" s="39" t="s">
        <v>47</v>
      </c>
      <c r="AV18" s="29">
        <f>AW18+AY18</f>
        <v>0</v>
      </c>
      <c r="AW18" s="30">
        <v>0</v>
      </c>
      <c r="AX18" s="29" t="s">
        <v>43</v>
      </c>
      <c r="AY18" s="31">
        <v>0</v>
      </c>
      <c r="AZ18" s="32">
        <f>IF(AV18&gt;0,AW18/AV18,-0.001)</f>
        <v>-0.001</v>
      </c>
      <c r="BA18" s="33">
        <v>0</v>
      </c>
      <c r="BB18" s="28" t="s">
        <v>45</v>
      </c>
      <c r="BC18" s="34">
        <v>0</v>
      </c>
      <c r="BD18" s="35">
        <f>IF(AV18&gt;0,BA18-BC18,-9999)</f>
        <v>-9999</v>
      </c>
      <c r="BE18" s="36">
        <f>IF(AV18&gt;0,BA18/BC18,-0.001)</f>
        <v>-0.001</v>
      </c>
      <c r="BF18" s="37">
        <f>IF(AV18&gt;0,BA18/AV18,-0.1)</f>
        <v>-0.1</v>
      </c>
      <c r="BG18" s="28" t="s">
        <v>45</v>
      </c>
      <c r="BH18" s="38">
        <f>IF(AV18&gt;0,BC18/AV18,-0.1)</f>
        <v>-0.1</v>
      </c>
      <c r="BI18" s="37">
        <f>IF(AV18&gt;0,BF18-BH18,-0.1)</f>
        <v>-0.1</v>
      </c>
    </row>
    <row r="19" spans="1:61" s="40" customFormat="1" ht="12.75">
      <c r="A19" s="40" t="s">
        <v>62</v>
      </c>
      <c r="B19" s="41" t="s">
        <v>56</v>
      </c>
      <c r="C19" s="42">
        <f>R19+AG19+AV19</f>
        <v>2</v>
      </c>
      <c r="D19" s="43">
        <f>S19+AH19+AW19</f>
        <v>0</v>
      </c>
      <c r="E19" s="42" t="s">
        <v>43</v>
      </c>
      <c r="F19" s="44">
        <f>U19+AJ19+AY19</f>
        <v>2</v>
      </c>
      <c r="G19" s="45">
        <f>IF(C19&gt;0,D19/C19,-0.001)</f>
        <v>0</v>
      </c>
      <c r="H19" s="46">
        <f>W19+AL19+BA19</f>
        <v>124</v>
      </c>
      <c r="I19" s="47" t="s">
        <v>45</v>
      </c>
      <c r="J19" s="48">
        <f>Y19+AN19+BC19</f>
        <v>140</v>
      </c>
      <c r="K19" s="49">
        <f>IF(C19&gt;0,H19-J19,-9999)</f>
        <v>-16</v>
      </c>
      <c r="L19" s="50">
        <f>IF(C19&gt;0,H19/J19,-0.001)</f>
        <v>0.8857142857142857</v>
      </c>
      <c r="M19" s="51">
        <f>IF(C19&gt;0,H19/C19,-0.1)</f>
        <v>62</v>
      </c>
      <c r="N19" s="47" t="s">
        <v>45</v>
      </c>
      <c r="O19" s="52">
        <f>IF(C19&gt;0,J19/C19,-0.1)</f>
        <v>70</v>
      </c>
      <c r="P19" s="51">
        <f>IF(C19&gt;0,M19-O19,-0.1)</f>
        <v>-8</v>
      </c>
      <c r="Q19" s="39" t="s">
        <v>47</v>
      </c>
      <c r="R19" s="42">
        <f>S19+U19</f>
        <v>1</v>
      </c>
      <c r="S19" s="43">
        <f>PL!S19</f>
        <v>0</v>
      </c>
      <c r="T19" s="42" t="s">
        <v>43</v>
      </c>
      <c r="U19" s="44">
        <f>PL!U19</f>
        <v>1</v>
      </c>
      <c r="V19" s="45">
        <f>IF(R19&gt;0,S19/R19,-0.001)</f>
        <v>0</v>
      </c>
      <c r="W19" s="46">
        <f>PL!W19</f>
        <v>66</v>
      </c>
      <c r="X19" s="47" t="s">
        <v>45</v>
      </c>
      <c r="Y19" s="48">
        <f>PL!Y19</f>
        <v>70</v>
      </c>
      <c r="Z19" s="49">
        <f>IF(R19&gt;0,W19-Y19,-9999)</f>
        <v>-4</v>
      </c>
      <c r="AA19" s="50">
        <f>IF(R19&gt;0,W19/Y19,-0.001)</f>
        <v>0.9428571428571428</v>
      </c>
      <c r="AB19" s="51">
        <f>IF(R19&gt;0,W19/R19,-0.1)</f>
        <v>66</v>
      </c>
      <c r="AC19" s="47" t="s">
        <v>45</v>
      </c>
      <c r="AD19" s="52">
        <f>IF(R19&gt;0,Y19/R19,-0.1)</f>
        <v>70</v>
      </c>
      <c r="AE19" s="51">
        <f>IF(R19&gt;0,AB19-AD19,-0.1)</f>
        <v>-4</v>
      </c>
      <c r="AF19" s="39" t="s">
        <v>47</v>
      </c>
      <c r="AG19" s="42">
        <f>AH19+AJ19</f>
        <v>1</v>
      </c>
      <c r="AH19" s="43">
        <f>PL!AH19</f>
        <v>0</v>
      </c>
      <c r="AI19" s="42" t="s">
        <v>43</v>
      </c>
      <c r="AJ19" s="44">
        <f>PL!AJ19</f>
        <v>1</v>
      </c>
      <c r="AK19" s="45">
        <f>IF(AG19&gt;0,AH19/AG19,-0.001)</f>
        <v>0</v>
      </c>
      <c r="AL19" s="46">
        <f>PL!AL19</f>
        <v>58</v>
      </c>
      <c r="AM19" s="47" t="s">
        <v>45</v>
      </c>
      <c r="AN19" s="48">
        <f>PL!AN19</f>
        <v>70</v>
      </c>
      <c r="AO19" s="49">
        <f>IF(AG19&gt;0,AL19-AN19,-9999)</f>
        <v>-12</v>
      </c>
      <c r="AP19" s="50">
        <f>IF(AG19&gt;0,AL19/AN19,-0.001)</f>
        <v>0.8285714285714286</v>
      </c>
      <c r="AQ19" s="51">
        <f>IF(AG19&gt;0,AL19/AG19,-0.1)</f>
        <v>58</v>
      </c>
      <c r="AR19" s="47" t="s">
        <v>45</v>
      </c>
      <c r="AS19" s="52">
        <f>IF(AG19&gt;0,AN19/AG19,-0.1)</f>
        <v>70</v>
      </c>
      <c r="AT19" s="51">
        <f>IF(AG19&gt;0,AQ19-AS19,-0.1)</f>
        <v>-12</v>
      </c>
      <c r="AU19" s="39" t="s">
        <v>47</v>
      </c>
      <c r="AV19" s="42">
        <f>AW19+AY19</f>
        <v>0</v>
      </c>
      <c r="AW19" s="43">
        <v>0</v>
      </c>
      <c r="AX19" s="42" t="s">
        <v>43</v>
      </c>
      <c r="AY19" s="44">
        <v>0</v>
      </c>
      <c r="AZ19" s="45">
        <f>IF(AV19&gt;0,AW19/AV19,-0.001)</f>
        <v>-0.001</v>
      </c>
      <c r="BA19" s="46">
        <v>0</v>
      </c>
      <c r="BB19" s="47" t="s">
        <v>45</v>
      </c>
      <c r="BC19" s="48">
        <v>0</v>
      </c>
      <c r="BD19" s="49">
        <f>IF(AV19&gt;0,BA19-BC19,-9999)</f>
        <v>-9999</v>
      </c>
      <c r="BE19" s="50">
        <f>IF(AV19&gt;0,BA19/BC19,-0.001)</f>
        <v>-0.001</v>
      </c>
      <c r="BF19" s="51">
        <f>IF(AV19&gt;0,BA19/AV19,-0.1)</f>
        <v>-0.1</v>
      </c>
      <c r="BG19" s="47" t="s">
        <v>45</v>
      </c>
      <c r="BH19" s="52">
        <f>IF(AV19&gt;0,BC19/AV19,-0.1)</f>
        <v>-0.1</v>
      </c>
      <c r="BI19" s="51">
        <f>IF(AV19&gt;0,BF19-BH19,-0.1)</f>
        <v>-0.1</v>
      </c>
    </row>
    <row r="20" spans="1:61" s="40" customFormat="1" ht="12.75">
      <c r="A20" s="27" t="s">
        <v>63</v>
      </c>
      <c r="B20" s="28" t="s">
        <v>56</v>
      </c>
      <c r="C20" s="29">
        <f>R20+AG20+AV20</f>
        <v>7</v>
      </c>
      <c r="D20" s="30">
        <f>S20+AH20+AW20</f>
        <v>4</v>
      </c>
      <c r="E20" s="29" t="s">
        <v>43</v>
      </c>
      <c r="F20" s="31">
        <f>U20+AJ20+AY20</f>
        <v>3</v>
      </c>
      <c r="G20" s="32">
        <f>IF(C20&gt;0,D20/C20,-0.001)</f>
        <v>0.5714285714285714</v>
      </c>
      <c r="H20" s="33">
        <f>W20+AL20+BA20</f>
        <v>508</v>
      </c>
      <c r="I20" s="28" t="s">
        <v>45</v>
      </c>
      <c r="J20" s="34">
        <f>Y20+AN20+BC20</f>
        <v>515</v>
      </c>
      <c r="K20" s="35">
        <f>IF(C20&gt;0,H20-J20,-9999)</f>
        <v>-7</v>
      </c>
      <c r="L20" s="36">
        <f>IF(C20&gt;0,H20/J20,-0.001)</f>
        <v>0.9864077669902913</v>
      </c>
      <c r="M20" s="37">
        <f>IF(C20&gt;0,H20/C20,-0.1)</f>
        <v>72.57142857142857</v>
      </c>
      <c r="N20" s="28" t="s">
        <v>45</v>
      </c>
      <c r="O20" s="38">
        <f>IF(C20&gt;0,J20/C20,-0.1)</f>
        <v>73.57142857142857</v>
      </c>
      <c r="P20" s="37">
        <f>IF(C20&gt;0,M20-O20,-0.1)</f>
        <v>-1</v>
      </c>
      <c r="Q20" s="39" t="s">
        <v>47</v>
      </c>
      <c r="R20" s="29">
        <f>S20+U20</f>
        <v>3</v>
      </c>
      <c r="S20" s="30">
        <f>PL!S20</f>
        <v>2</v>
      </c>
      <c r="T20" s="29" t="s">
        <v>43</v>
      </c>
      <c r="U20" s="31">
        <f>PL!U20</f>
        <v>1</v>
      </c>
      <c r="V20" s="32">
        <f>IF(R20&gt;0,S20/R20,-0.001)</f>
        <v>0.6666666666666666</v>
      </c>
      <c r="W20" s="33">
        <f>PL!W20</f>
        <v>219</v>
      </c>
      <c r="X20" s="28" t="s">
        <v>45</v>
      </c>
      <c r="Y20" s="34">
        <f>PL!Y20</f>
        <v>235</v>
      </c>
      <c r="Z20" s="35">
        <f>IF(R20&gt;0,W20-Y20,-9999)</f>
        <v>-16</v>
      </c>
      <c r="AA20" s="36">
        <f>IF(R20&gt;0,W20/Y20,-0.001)</f>
        <v>0.9319148936170213</v>
      </c>
      <c r="AB20" s="37">
        <f>IF(R20&gt;0,W20/R20,-0.1)</f>
        <v>73</v>
      </c>
      <c r="AC20" s="28" t="s">
        <v>45</v>
      </c>
      <c r="AD20" s="38">
        <f>IF(R20&gt;0,Y20/R20,-0.1)</f>
        <v>78.33333333333333</v>
      </c>
      <c r="AE20" s="37">
        <f>IF(R20&gt;0,AB20-AD20,-0.1)</f>
        <v>-5.333333333333329</v>
      </c>
      <c r="AF20" s="39" t="s">
        <v>47</v>
      </c>
      <c r="AG20" s="29">
        <f>AH20+AJ20</f>
        <v>4</v>
      </c>
      <c r="AH20" s="30">
        <f>PL!AH20</f>
        <v>2</v>
      </c>
      <c r="AI20" s="29" t="s">
        <v>43</v>
      </c>
      <c r="AJ20" s="31">
        <f>PL!AJ20</f>
        <v>2</v>
      </c>
      <c r="AK20" s="32">
        <f>IF(AG20&gt;0,AH20/AG20,-0.001)</f>
        <v>0.5</v>
      </c>
      <c r="AL20" s="33">
        <f>PL!AL20</f>
        <v>289</v>
      </c>
      <c r="AM20" s="28" t="s">
        <v>45</v>
      </c>
      <c r="AN20" s="34">
        <f>PL!AN20</f>
        <v>280</v>
      </c>
      <c r="AO20" s="35">
        <f>IF(AG20&gt;0,AL20-AN20,-9999)</f>
        <v>9</v>
      </c>
      <c r="AP20" s="36">
        <f>IF(AG20&gt;0,AL20/AN20,-0.001)</f>
        <v>1.0321428571428573</v>
      </c>
      <c r="AQ20" s="37">
        <f>IF(AG20&gt;0,AL20/AG20,-0.1)</f>
        <v>72.25</v>
      </c>
      <c r="AR20" s="28" t="s">
        <v>45</v>
      </c>
      <c r="AS20" s="38">
        <f>IF(AG20&gt;0,AN20/AG20,-0.1)</f>
        <v>70</v>
      </c>
      <c r="AT20" s="37">
        <f>IF(AG20&gt;0,AQ20-AS20,-0.1)</f>
        <v>2.25</v>
      </c>
      <c r="AU20" s="39" t="s">
        <v>47</v>
      </c>
      <c r="AV20" s="29">
        <f>AW20+AY20</f>
        <v>0</v>
      </c>
      <c r="AW20" s="30">
        <v>0</v>
      </c>
      <c r="AX20" s="29" t="s">
        <v>43</v>
      </c>
      <c r="AY20" s="31">
        <v>0</v>
      </c>
      <c r="AZ20" s="32">
        <f>IF(AV20&gt;0,AW20/AV20,-0.001)</f>
        <v>-0.001</v>
      </c>
      <c r="BA20" s="33">
        <v>0</v>
      </c>
      <c r="BB20" s="28" t="s">
        <v>45</v>
      </c>
      <c r="BC20" s="34">
        <v>0</v>
      </c>
      <c r="BD20" s="35">
        <f>IF(AV20&gt;0,BA20-BC20,-9999)</f>
        <v>-9999</v>
      </c>
      <c r="BE20" s="36">
        <f>IF(AV20&gt;0,BA20/BC20,-0.001)</f>
        <v>-0.001</v>
      </c>
      <c r="BF20" s="37">
        <f>IF(AV20&gt;0,BA20/AV20,-0.1)</f>
        <v>-0.1</v>
      </c>
      <c r="BG20" s="28" t="s">
        <v>45</v>
      </c>
      <c r="BH20" s="38">
        <f>IF(AV20&gt;0,BC20/AV20,-0.1)</f>
        <v>-0.1</v>
      </c>
      <c r="BI20" s="37">
        <f>IF(AV20&gt;0,BF20-BH20,-0.1)</f>
        <v>-0.1</v>
      </c>
    </row>
    <row r="21" spans="1:61" s="40" customFormat="1" ht="12.75">
      <c r="A21" s="40" t="s">
        <v>64</v>
      </c>
      <c r="B21" s="41" t="s">
        <v>56</v>
      </c>
      <c r="C21" s="42">
        <f>R21+AG21+AV21</f>
        <v>3</v>
      </c>
      <c r="D21" s="43">
        <f>S21+AH21+AW21</f>
        <v>1</v>
      </c>
      <c r="E21" s="42" t="s">
        <v>43</v>
      </c>
      <c r="F21" s="44">
        <f>U21+AJ21+AY21</f>
        <v>2</v>
      </c>
      <c r="G21" s="45">
        <f>IF(C21&gt;0,D21/C21,-0.001)</f>
        <v>0.3333333333333333</v>
      </c>
      <c r="H21" s="46">
        <f>W21+AL21+BA21</f>
        <v>203</v>
      </c>
      <c r="I21" s="47" t="s">
        <v>45</v>
      </c>
      <c r="J21" s="48">
        <f>Y21+AN21+BC21</f>
        <v>215</v>
      </c>
      <c r="K21" s="49">
        <f>IF(C21&gt;0,H21-J21,-9999)</f>
        <v>-12</v>
      </c>
      <c r="L21" s="50">
        <f>IF(C21&gt;0,H21/J21,-0.001)</f>
        <v>0.9441860465116279</v>
      </c>
      <c r="M21" s="51">
        <f>IF(C21&gt;0,H21/C21,-0.1)</f>
        <v>67.66666666666667</v>
      </c>
      <c r="N21" s="47" t="s">
        <v>45</v>
      </c>
      <c r="O21" s="52">
        <f>IF(C21&gt;0,J21/C21,-0.1)</f>
        <v>71.66666666666667</v>
      </c>
      <c r="P21" s="51">
        <f>IF(C21&gt;0,M21-O21,-0.1)</f>
        <v>-4</v>
      </c>
      <c r="Q21" s="39" t="s">
        <v>47</v>
      </c>
      <c r="R21" s="42">
        <f>S21+U21</f>
        <v>2</v>
      </c>
      <c r="S21" s="43">
        <f>PL!S21</f>
        <v>1</v>
      </c>
      <c r="T21" s="42" t="s">
        <v>43</v>
      </c>
      <c r="U21" s="44">
        <f>PL!U21</f>
        <v>1</v>
      </c>
      <c r="V21" s="45">
        <f>IF(R21&gt;0,S21/R21,-0.001)</f>
        <v>0.5</v>
      </c>
      <c r="W21" s="46">
        <f>PL!W21</f>
        <v>140</v>
      </c>
      <c r="X21" s="47" t="s">
        <v>45</v>
      </c>
      <c r="Y21" s="48">
        <f>PL!Y21</f>
        <v>143</v>
      </c>
      <c r="Z21" s="49">
        <f>IF(R21&gt;0,W21-Y21,-9999)</f>
        <v>-3</v>
      </c>
      <c r="AA21" s="50">
        <f>IF(R21&gt;0,W21/Y21,-0.001)</f>
        <v>0.9790209790209791</v>
      </c>
      <c r="AB21" s="51">
        <f>IF(R21&gt;0,W21/R21,-0.1)</f>
        <v>70</v>
      </c>
      <c r="AC21" s="47" t="s">
        <v>45</v>
      </c>
      <c r="AD21" s="52">
        <f>IF(R21&gt;0,Y21/R21,-0.1)</f>
        <v>71.5</v>
      </c>
      <c r="AE21" s="51">
        <f>IF(R21&gt;0,AB21-AD21,-0.1)</f>
        <v>-1.5</v>
      </c>
      <c r="AF21" s="39" t="s">
        <v>47</v>
      </c>
      <c r="AG21" s="42">
        <f>AH21+AJ21</f>
        <v>1</v>
      </c>
      <c r="AH21" s="43">
        <f>PL!AH21</f>
        <v>0</v>
      </c>
      <c r="AI21" s="42" t="s">
        <v>43</v>
      </c>
      <c r="AJ21" s="44">
        <f>PL!AJ21</f>
        <v>1</v>
      </c>
      <c r="AK21" s="45">
        <f>IF(AG21&gt;0,AH21/AG21,-0.001)</f>
        <v>0</v>
      </c>
      <c r="AL21" s="46">
        <f>PL!AL21</f>
        <v>63</v>
      </c>
      <c r="AM21" s="47" t="s">
        <v>45</v>
      </c>
      <c r="AN21" s="48">
        <f>PL!AN21</f>
        <v>72</v>
      </c>
      <c r="AO21" s="49">
        <f>IF(AG21&gt;0,AL21-AN21,-9999)</f>
        <v>-9</v>
      </c>
      <c r="AP21" s="50">
        <f>IF(AG21&gt;0,AL21/AN21,-0.001)</f>
        <v>0.875</v>
      </c>
      <c r="AQ21" s="51">
        <f>IF(AG21&gt;0,AL21/AG21,-0.1)</f>
        <v>63</v>
      </c>
      <c r="AR21" s="47" t="s">
        <v>45</v>
      </c>
      <c r="AS21" s="52">
        <f>IF(AG21&gt;0,AN21/AG21,-0.1)</f>
        <v>72</v>
      </c>
      <c r="AT21" s="51">
        <f>IF(AG21&gt;0,AQ21-AS21,-0.1)</f>
        <v>-9</v>
      </c>
      <c r="AU21" s="39" t="s">
        <v>47</v>
      </c>
      <c r="AV21" s="42">
        <f>AW21+AY21</f>
        <v>0</v>
      </c>
      <c r="AW21" s="43">
        <v>0</v>
      </c>
      <c r="AX21" s="42" t="s">
        <v>43</v>
      </c>
      <c r="AY21" s="44">
        <v>0</v>
      </c>
      <c r="AZ21" s="45">
        <f>IF(AV21&gt;0,AW21/AV21,-0.001)</f>
        <v>-0.001</v>
      </c>
      <c r="BA21" s="46">
        <v>0</v>
      </c>
      <c r="BB21" s="47" t="s">
        <v>45</v>
      </c>
      <c r="BC21" s="48">
        <v>0</v>
      </c>
      <c r="BD21" s="49">
        <f>IF(AV21&gt;0,BA21-BC21,-9999)</f>
        <v>-9999</v>
      </c>
      <c r="BE21" s="50">
        <f>IF(AV21&gt;0,BA21/BC21,-0.001)</f>
        <v>-0.001</v>
      </c>
      <c r="BF21" s="51">
        <f>IF(AV21&gt;0,BA21/AV21,-0.1)</f>
        <v>-0.1</v>
      </c>
      <c r="BG21" s="47" t="s">
        <v>45</v>
      </c>
      <c r="BH21" s="52">
        <f>IF(AV21&gt;0,BC21/AV21,-0.1)</f>
        <v>-0.1</v>
      </c>
      <c r="BI21" s="51">
        <f>IF(AV21&gt;0,BF21-BH21,-0.1)</f>
        <v>-0.1</v>
      </c>
    </row>
    <row r="22" spans="1:61" s="40" customFormat="1" ht="12.75">
      <c r="A22" s="27" t="s">
        <v>65</v>
      </c>
      <c r="B22" s="28" t="s">
        <v>56</v>
      </c>
      <c r="C22" s="29">
        <f>R22+AG22+AV22</f>
        <v>3</v>
      </c>
      <c r="D22" s="30">
        <f>S22+AH22+AW22</f>
        <v>1</v>
      </c>
      <c r="E22" s="29" t="s">
        <v>43</v>
      </c>
      <c r="F22" s="31">
        <f>U22+AJ22+AY22</f>
        <v>2</v>
      </c>
      <c r="G22" s="32">
        <f>IF(C22&gt;0,D22/C22,-0.001)</f>
        <v>0.3333333333333333</v>
      </c>
      <c r="H22" s="33">
        <f>W22+AL22+BA22</f>
        <v>244</v>
      </c>
      <c r="I22" s="28" t="s">
        <v>45</v>
      </c>
      <c r="J22" s="34">
        <f>Y22+AN22+BC22</f>
        <v>250</v>
      </c>
      <c r="K22" s="35">
        <f>IF(C22&gt;0,H22-J22,-9999)</f>
        <v>-6</v>
      </c>
      <c r="L22" s="36">
        <f>IF(C22&gt;0,H22/J22,-0.001)</f>
        <v>0.976</v>
      </c>
      <c r="M22" s="37">
        <f>IF(C22&gt;0,H22/C22,-0.1)</f>
        <v>81.33333333333333</v>
      </c>
      <c r="N22" s="28" t="s">
        <v>45</v>
      </c>
      <c r="O22" s="38">
        <f>IF(C22&gt;0,J22/C22,-0.1)</f>
        <v>83.33333333333333</v>
      </c>
      <c r="P22" s="37">
        <f>IF(C22&gt;0,M22-O22,-0.1)</f>
        <v>-2</v>
      </c>
      <c r="Q22" s="39" t="s">
        <v>47</v>
      </c>
      <c r="R22" s="29">
        <f>S22+U22</f>
        <v>1</v>
      </c>
      <c r="S22" s="30">
        <f>PL!S22</f>
        <v>1</v>
      </c>
      <c r="T22" s="29" t="s">
        <v>43</v>
      </c>
      <c r="U22" s="31">
        <f>PL!U22</f>
        <v>0</v>
      </c>
      <c r="V22" s="32">
        <f>IF(R22&gt;0,S22/R22,-0.001)</f>
        <v>1</v>
      </c>
      <c r="W22" s="33">
        <f>PL!W22</f>
        <v>90</v>
      </c>
      <c r="X22" s="28" t="s">
        <v>45</v>
      </c>
      <c r="Y22" s="34">
        <f>PL!Y22</f>
        <v>78</v>
      </c>
      <c r="Z22" s="35">
        <f>IF(R22&gt;0,W22-Y22,-9999)</f>
        <v>12</v>
      </c>
      <c r="AA22" s="36">
        <f>IF(R22&gt;0,W22/Y22,-0.001)</f>
        <v>1.1538461538461537</v>
      </c>
      <c r="AB22" s="37">
        <f>IF(R22&gt;0,W22/R22,-0.1)</f>
        <v>90</v>
      </c>
      <c r="AC22" s="28" t="s">
        <v>45</v>
      </c>
      <c r="AD22" s="38">
        <f>IF(R22&gt;0,Y22/R22,-0.1)</f>
        <v>78</v>
      </c>
      <c r="AE22" s="37">
        <f>IF(R22&gt;0,AB22-AD22,-0.1)</f>
        <v>12</v>
      </c>
      <c r="AF22" s="39" t="s">
        <v>47</v>
      </c>
      <c r="AG22" s="29">
        <f>AH22+AJ22</f>
        <v>2</v>
      </c>
      <c r="AH22" s="30">
        <f>PL!AH22</f>
        <v>0</v>
      </c>
      <c r="AI22" s="29" t="s">
        <v>43</v>
      </c>
      <c r="AJ22" s="31">
        <f>PL!AJ22</f>
        <v>2</v>
      </c>
      <c r="AK22" s="32">
        <f>IF(AG22&gt;0,AH22/AG22,-0.001)</f>
        <v>0</v>
      </c>
      <c r="AL22" s="33">
        <f>PL!AL22</f>
        <v>154</v>
      </c>
      <c r="AM22" s="28" t="s">
        <v>45</v>
      </c>
      <c r="AN22" s="34">
        <f>PL!AN22</f>
        <v>172</v>
      </c>
      <c r="AO22" s="35">
        <f>IF(AG22&gt;0,AL22-AN22,-9999)</f>
        <v>-18</v>
      </c>
      <c r="AP22" s="36">
        <f>IF(AG22&gt;0,AL22/AN22,-0.001)</f>
        <v>0.8953488372093024</v>
      </c>
      <c r="AQ22" s="37">
        <f>IF(AG22&gt;0,AL22/AG22,-0.1)</f>
        <v>77</v>
      </c>
      <c r="AR22" s="28" t="s">
        <v>45</v>
      </c>
      <c r="AS22" s="38">
        <f>IF(AG22&gt;0,AN22/AG22,-0.1)</f>
        <v>86</v>
      </c>
      <c r="AT22" s="37">
        <f>IF(AG22&gt;0,AQ22-AS22,-0.1)</f>
        <v>-9</v>
      </c>
      <c r="AU22" s="39" t="s">
        <v>47</v>
      </c>
      <c r="AV22" s="29">
        <f>AW22+AY22</f>
        <v>0</v>
      </c>
      <c r="AW22" s="30">
        <v>0</v>
      </c>
      <c r="AX22" s="29" t="s">
        <v>43</v>
      </c>
      <c r="AY22" s="31">
        <v>0</v>
      </c>
      <c r="AZ22" s="32">
        <f>IF(AV22&gt;0,AW22/AV22,-0.001)</f>
        <v>-0.001</v>
      </c>
      <c r="BA22" s="33">
        <v>0</v>
      </c>
      <c r="BB22" s="28" t="s">
        <v>45</v>
      </c>
      <c r="BC22" s="34">
        <v>0</v>
      </c>
      <c r="BD22" s="35">
        <f>IF(AV22&gt;0,BA22-BC22,-9999)</f>
        <v>-9999</v>
      </c>
      <c r="BE22" s="36">
        <f>IF(AV22&gt;0,BA22/BC22,-0.001)</f>
        <v>-0.001</v>
      </c>
      <c r="BF22" s="37">
        <f>IF(AV22&gt;0,BA22/AV22,-0.1)</f>
        <v>-0.1</v>
      </c>
      <c r="BG22" s="28" t="s">
        <v>45</v>
      </c>
      <c r="BH22" s="38">
        <f>IF(AV22&gt;0,BC22/AV22,-0.1)</f>
        <v>-0.1</v>
      </c>
      <c r="BI22" s="37">
        <f>IF(AV22&gt;0,BF22-BH22,-0.1)</f>
        <v>-0.1</v>
      </c>
    </row>
    <row r="23" spans="1:61" s="40" customFormat="1" ht="12.75">
      <c r="A23" s="40" t="s">
        <v>66</v>
      </c>
      <c r="B23" s="41" t="s">
        <v>56</v>
      </c>
      <c r="C23" s="42">
        <f>R23+AG23+AV23</f>
        <v>2</v>
      </c>
      <c r="D23" s="43">
        <f>S23+AH23+AW23</f>
        <v>0</v>
      </c>
      <c r="E23" s="42" t="s">
        <v>43</v>
      </c>
      <c r="F23" s="44">
        <f>U23+AJ23+AY23</f>
        <v>2</v>
      </c>
      <c r="G23" s="45">
        <f>IF(C23&gt;0,D23/C23,-0.001)</f>
        <v>0</v>
      </c>
      <c r="H23" s="46">
        <f>W23+AL23+BA23</f>
        <v>112</v>
      </c>
      <c r="I23" s="47" t="s">
        <v>45</v>
      </c>
      <c r="J23" s="48">
        <f>Y23+AN23+BC23</f>
        <v>137</v>
      </c>
      <c r="K23" s="49">
        <f>IF(C23&gt;0,H23-J23,-9999)</f>
        <v>-25</v>
      </c>
      <c r="L23" s="50">
        <f>IF(C23&gt;0,H23/J23,-0.001)</f>
        <v>0.8175182481751825</v>
      </c>
      <c r="M23" s="51">
        <f>IF(C23&gt;0,H23/C23,-0.1)</f>
        <v>56</v>
      </c>
      <c r="N23" s="47" t="s">
        <v>45</v>
      </c>
      <c r="O23" s="52">
        <f>IF(C23&gt;0,J23/C23,-0.1)</f>
        <v>68.5</v>
      </c>
      <c r="P23" s="51">
        <f>IF(C23&gt;0,M23-O23,-0.1)</f>
        <v>-12.5</v>
      </c>
      <c r="Q23" s="39" t="s">
        <v>47</v>
      </c>
      <c r="R23" s="42">
        <f>S23+U23</f>
        <v>1</v>
      </c>
      <c r="S23" s="43">
        <f>PL!S23</f>
        <v>0</v>
      </c>
      <c r="T23" s="42" t="s">
        <v>43</v>
      </c>
      <c r="U23" s="44">
        <f>PL!U23</f>
        <v>1</v>
      </c>
      <c r="V23" s="45">
        <f>IF(R23&gt;0,S23/R23,-0.001)</f>
        <v>0</v>
      </c>
      <c r="W23" s="46">
        <f>PL!W23</f>
        <v>57</v>
      </c>
      <c r="X23" s="47" t="s">
        <v>45</v>
      </c>
      <c r="Y23" s="48">
        <f>PL!Y23</f>
        <v>75</v>
      </c>
      <c r="Z23" s="49">
        <f>IF(R23&gt;0,W23-Y23,-9999)</f>
        <v>-18</v>
      </c>
      <c r="AA23" s="50">
        <f>IF(R23&gt;0,W23/Y23,-0.001)</f>
        <v>0.76</v>
      </c>
      <c r="AB23" s="51">
        <f>IF(R23&gt;0,W23/R23,-0.1)</f>
        <v>57</v>
      </c>
      <c r="AC23" s="47" t="s">
        <v>45</v>
      </c>
      <c r="AD23" s="52">
        <f>IF(R23&gt;0,Y23/R23,-0.1)</f>
        <v>75</v>
      </c>
      <c r="AE23" s="51">
        <f>IF(R23&gt;0,AB23-AD23,-0.1)</f>
        <v>-18</v>
      </c>
      <c r="AF23" s="39" t="s">
        <v>47</v>
      </c>
      <c r="AG23" s="42">
        <f>AH23+AJ23</f>
        <v>1</v>
      </c>
      <c r="AH23" s="43">
        <f>PL!AH23</f>
        <v>0</v>
      </c>
      <c r="AI23" s="42" t="s">
        <v>43</v>
      </c>
      <c r="AJ23" s="44">
        <f>PL!AJ23</f>
        <v>1</v>
      </c>
      <c r="AK23" s="45">
        <f>IF(AG23&gt;0,AH23/AG23,-0.001)</f>
        <v>0</v>
      </c>
      <c r="AL23" s="46">
        <f>PL!AL23</f>
        <v>55</v>
      </c>
      <c r="AM23" s="47" t="s">
        <v>45</v>
      </c>
      <c r="AN23" s="48">
        <f>PL!AN23</f>
        <v>62</v>
      </c>
      <c r="AO23" s="49">
        <f>IF(AG23&gt;0,AL23-AN23,-9999)</f>
        <v>-7</v>
      </c>
      <c r="AP23" s="50">
        <f>IF(AG23&gt;0,AL23/AN23,-0.001)</f>
        <v>0.8870967741935484</v>
      </c>
      <c r="AQ23" s="51">
        <f>IF(AG23&gt;0,AL23/AG23,-0.1)</f>
        <v>55</v>
      </c>
      <c r="AR23" s="47" t="s">
        <v>45</v>
      </c>
      <c r="AS23" s="52">
        <f>IF(AG23&gt;0,AN23/AG23,-0.1)</f>
        <v>62</v>
      </c>
      <c r="AT23" s="51">
        <f>IF(AG23&gt;0,AQ23-AS23,-0.1)</f>
        <v>-7</v>
      </c>
      <c r="AU23" s="39" t="s">
        <v>47</v>
      </c>
      <c r="AV23" s="42">
        <f>AW23+AY23</f>
        <v>0</v>
      </c>
      <c r="AW23" s="43">
        <v>0</v>
      </c>
      <c r="AX23" s="42" t="s">
        <v>43</v>
      </c>
      <c r="AY23" s="44">
        <v>0</v>
      </c>
      <c r="AZ23" s="45">
        <f>IF(AV23&gt;0,AW23/AV23,-0.001)</f>
        <v>-0.001</v>
      </c>
      <c r="BA23" s="46">
        <v>0</v>
      </c>
      <c r="BB23" s="47" t="s">
        <v>45</v>
      </c>
      <c r="BC23" s="48">
        <v>0</v>
      </c>
      <c r="BD23" s="49">
        <f>IF(AV23&gt;0,BA23-BC23,-9999)</f>
        <v>-9999</v>
      </c>
      <c r="BE23" s="50">
        <f>IF(AV23&gt;0,BA23/BC23,-0.001)</f>
        <v>-0.001</v>
      </c>
      <c r="BF23" s="51">
        <f>IF(AV23&gt;0,BA23/AV23,-0.1)</f>
        <v>-0.1</v>
      </c>
      <c r="BG23" s="47" t="s">
        <v>45</v>
      </c>
      <c r="BH23" s="52">
        <f>IF(AV23&gt;0,BC23/AV23,-0.1)</f>
        <v>-0.1</v>
      </c>
      <c r="BI23" s="51">
        <f>IF(AV23&gt;0,BF23-BH23,-0.1)</f>
        <v>-0.1</v>
      </c>
    </row>
    <row r="24" spans="1:61" s="40" customFormat="1" ht="12.75">
      <c r="A24" s="27" t="s">
        <v>67</v>
      </c>
      <c r="B24" s="28" t="s">
        <v>56</v>
      </c>
      <c r="C24" s="29">
        <f>R24+AG24+AV24</f>
        <v>3</v>
      </c>
      <c r="D24" s="30">
        <f>S24+AH24+AW24</f>
        <v>1</v>
      </c>
      <c r="E24" s="29" t="s">
        <v>43</v>
      </c>
      <c r="F24" s="31">
        <f>U24+AJ24+AY24</f>
        <v>2</v>
      </c>
      <c r="G24" s="32">
        <f>IF(C24&gt;0,D24/C24,-0.001)</f>
        <v>0.3333333333333333</v>
      </c>
      <c r="H24" s="33">
        <f>W24+AL24+BA24</f>
        <v>222</v>
      </c>
      <c r="I24" s="28" t="s">
        <v>45</v>
      </c>
      <c r="J24" s="34">
        <f>Y24+AN24+BC24</f>
        <v>231</v>
      </c>
      <c r="K24" s="35">
        <f>IF(C24&gt;0,H24-J24,-9999)</f>
        <v>-9</v>
      </c>
      <c r="L24" s="36">
        <f>IF(C24&gt;0,H24/J24,-0.001)</f>
        <v>0.961038961038961</v>
      </c>
      <c r="M24" s="37">
        <f>IF(C24&gt;0,H24/C24,-0.1)</f>
        <v>74</v>
      </c>
      <c r="N24" s="28" t="s">
        <v>45</v>
      </c>
      <c r="O24" s="38">
        <f>IF(C24&gt;0,J24/C24,-0.1)</f>
        <v>77</v>
      </c>
      <c r="P24" s="37">
        <f>IF(C24&gt;0,M24-O24,-0.1)</f>
        <v>-3</v>
      </c>
      <c r="Q24" s="39" t="s">
        <v>47</v>
      </c>
      <c r="R24" s="29">
        <f>S24+U24</f>
        <v>1</v>
      </c>
      <c r="S24" s="30">
        <f>PL!S24</f>
        <v>1</v>
      </c>
      <c r="T24" s="29" t="s">
        <v>43</v>
      </c>
      <c r="U24" s="31">
        <f>PL!U24</f>
        <v>0</v>
      </c>
      <c r="V24" s="32">
        <f>IF(R24&gt;0,S24/R24,-0.001)</f>
        <v>1</v>
      </c>
      <c r="W24" s="33">
        <f>PL!W24</f>
        <v>90</v>
      </c>
      <c r="X24" s="28" t="s">
        <v>45</v>
      </c>
      <c r="Y24" s="34">
        <f>PL!Y24</f>
        <v>76</v>
      </c>
      <c r="Z24" s="35">
        <f>IF(R24&gt;0,W24-Y24,-9999)</f>
        <v>14</v>
      </c>
      <c r="AA24" s="36">
        <f>IF(R24&gt;0,W24/Y24,-0.001)</f>
        <v>1.1842105263157894</v>
      </c>
      <c r="AB24" s="37">
        <f>IF(R24&gt;0,W24/R24,-0.1)</f>
        <v>90</v>
      </c>
      <c r="AC24" s="28" t="s">
        <v>45</v>
      </c>
      <c r="AD24" s="38">
        <f>IF(R24&gt;0,Y24/R24,-0.1)</f>
        <v>76</v>
      </c>
      <c r="AE24" s="37">
        <f>IF(R24&gt;0,AB24-AD24,-0.1)</f>
        <v>14</v>
      </c>
      <c r="AF24" s="39" t="s">
        <v>47</v>
      </c>
      <c r="AG24" s="29">
        <f>AH24+AJ24</f>
        <v>2</v>
      </c>
      <c r="AH24" s="30">
        <f>PL!AH24</f>
        <v>0</v>
      </c>
      <c r="AI24" s="29" t="s">
        <v>43</v>
      </c>
      <c r="AJ24" s="31">
        <f>PL!AJ24</f>
        <v>2</v>
      </c>
      <c r="AK24" s="32">
        <f>IF(AG24&gt;0,AH24/AG24,-0.001)</f>
        <v>0</v>
      </c>
      <c r="AL24" s="33">
        <f>PL!AL24</f>
        <v>132</v>
      </c>
      <c r="AM24" s="28" t="s">
        <v>45</v>
      </c>
      <c r="AN24" s="34">
        <f>PL!AN24</f>
        <v>155</v>
      </c>
      <c r="AO24" s="35">
        <f>IF(AG24&gt;0,AL24-AN24,-9999)</f>
        <v>-23</v>
      </c>
      <c r="AP24" s="36">
        <f>IF(AG24&gt;0,AL24/AN24,-0.001)</f>
        <v>0.8516129032258064</v>
      </c>
      <c r="AQ24" s="37">
        <f>IF(AG24&gt;0,AL24/AG24,-0.1)</f>
        <v>66</v>
      </c>
      <c r="AR24" s="28" t="s">
        <v>45</v>
      </c>
      <c r="AS24" s="38">
        <f>IF(AG24&gt;0,AN24/AG24,-0.1)</f>
        <v>77.5</v>
      </c>
      <c r="AT24" s="37">
        <f>IF(AG24&gt;0,AQ24-AS24,-0.1)</f>
        <v>-11.5</v>
      </c>
      <c r="AU24" s="39" t="s">
        <v>47</v>
      </c>
      <c r="AV24" s="29">
        <f>AW24+AY24</f>
        <v>0</v>
      </c>
      <c r="AW24" s="30">
        <v>0</v>
      </c>
      <c r="AX24" s="29" t="s">
        <v>43</v>
      </c>
      <c r="AY24" s="31">
        <v>0</v>
      </c>
      <c r="AZ24" s="32">
        <f>IF(AV24&gt;0,AW24/AV24,-0.001)</f>
        <v>-0.001</v>
      </c>
      <c r="BA24" s="33">
        <v>0</v>
      </c>
      <c r="BB24" s="28" t="s">
        <v>45</v>
      </c>
      <c r="BC24" s="34">
        <v>0</v>
      </c>
      <c r="BD24" s="35">
        <f>IF(AV24&gt;0,BA24-BC24,-9999)</f>
        <v>-9999</v>
      </c>
      <c r="BE24" s="36">
        <f>IF(AV24&gt;0,BA24/BC24,-0.001)</f>
        <v>-0.001</v>
      </c>
      <c r="BF24" s="37">
        <f>IF(AV24&gt;0,BA24/AV24,-0.1)</f>
        <v>-0.1</v>
      </c>
      <c r="BG24" s="28" t="s">
        <v>45</v>
      </c>
      <c r="BH24" s="38">
        <f>IF(AV24&gt;0,BC24/AV24,-0.1)</f>
        <v>-0.1</v>
      </c>
      <c r="BI24" s="37">
        <f>IF(AV24&gt;0,BF24-BH24,-0.1)</f>
        <v>-0.1</v>
      </c>
    </row>
    <row r="25" spans="1:61" s="40" customFormat="1" ht="12.75">
      <c r="A25" s="40" t="s">
        <v>68</v>
      </c>
      <c r="B25" s="41" t="s">
        <v>56</v>
      </c>
      <c r="C25" s="42">
        <f>R25+AG25+AV25</f>
        <v>6</v>
      </c>
      <c r="D25" s="43">
        <f>S25+AH25+AW25</f>
        <v>3</v>
      </c>
      <c r="E25" s="42" t="s">
        <v>43</v>
      </c>
      <c r="F25" s="44">
        <f>U25+AJ25+AY25</f>
        <v>3</v>
      </c>
      <c r="G25" s="45">
        <f>IF(C25&gt;0,D25/C25,-0.001)</f>
        <v>0.5</v>
      </c>
      <c r="H25" s="46">
        <f>W25+AL25+BA25</f>
        <v>407</v>
      </c>
      <c r="I25" s="47" t="s">
        <v>45</v>
      </c>
      <c r="J25" s="48">
        <f>Y25+AN25+BC25</f>
        <v>398</v>
      </c>
      <c r="K25" s="49">
        <f>IF(C25&gt;0,H25-J25,-9999)</f>
        <v>9</v>
      </c>
      <c r="L25" s="50">
        <f>IF(C25&gt;0,H25/J25,-0.001)</f>
        <v>1.0226130653266332</v>
      </c>
      <c r="M25" s="51">
        <f>IF(C25&gt;0,H25/C25,-0.1)</f>
        <v>67.83333333333333</v>
      </c>
      <c r="N25" s="47" t="s">
        <v>45</v>
      </c>
      <c r="O25" s="52">
        <f>IF(C25&gt;0,J25/C25,-0.1)</f>
        <v>66.33333333333333</v>
      </c>
      <c r="P25" s="51">
        <f>IF(C25&gt;0,M25-O25,-0.1)</f>
        <v>1.5</v>
      </c>
      <c r="Q25" s="39" t="s">
        <v>47</v>
      </c>
      <c r="R25" s="42">
        <f>S25+U25</f>
        <v>3</v>
      </c>
      <c r="S25" s="43">
        <f>PL!S25</f>
        <v>1</v>
      </c>
      <c r="T25" s="42" t="s">
        <v>43</v>
      </c>
      <c r="U25" s="44">
        <f>PL!U25</f>
        <v>2</v>
      </c>
      <c r="V25" s="45">
        <f>IF(R25&gt;0,S25/R25,-0.001)</f>
        <v>0.3333333333333333</v>
      </c>
      <c r="W25" s="46">
        <f>PL!W25</f>
        <v>200</v>
      </c>
      <c r="X25" s="47" t="s">
        <v>45</v>
      </c>
      <c r="Y25" s="48">
        <f>PL!Y25</f>
        <v>192</v>
      </c>
      <c r="Z25" s="49">
        <f>IF(R25&gt;0,W25-Y25,-9999)</f>
        <v>8</v>
      </c>
      <c r="AA25" s="50">
        <f>IF(R25&gt;0,W25/Y25,-0.001)</f>
        <v>1.0416666666666667</v>
      </c>
      <c r="AB25" s="51">
        <f>IF(R25&gt;0,W25/R25,-0.1)</f>
        <v>66.66666666666667</v>
      </c>
      <c r="AC25" s="47" t="s">
        <v>45</v>
      </c>
      <c r="AD25" s="52">
        <f>IF(R25&gt;0,Y25/R25,-0.1)</f>
        <v>64</v>
      </c>
      <c r="AE25" s="51">
        <f>IF(R25&gt;0,AB25-AD25,-0.1)</f>
        <v>2.6666666666666714</v>
      </c>
      <c r="AF25" s="39" t="s">
        <v>47</v>
      </c>
      <c r="AG25" s="42">
        <f>AH25+AJ25</f>
        <v>3</v>
      </c>
      <c r="AH25" s="43">
        <f>PL!AH25</f>
        <v>2</v>
      </c>
      <c r="AI25" s="42" t="s">
        <v>43</v>
      </c>
      <c r="AJ25" s="44">
        <f>PL!AJ25</f>
        <v>1</v>
      </c>
      <c r="AK25" s="45">
        <f>IF(AG25&gt;0,AH25/AG25,-0.001)</f>
        <v>0.6666666666666666</v>
      </c>
      <c r="AL25" s="46">
        <f>PL!AL25</f>
        <v>207</v>
      </c>
      <c r="AM25" s="47" t="s">
        <v>45</v>
      </c>
      <c r="AN25" s="48">
        <f>PL!AN25</f>
        <v>206</v>
      </c>
      <c r="AO25" s="49">
        <f>IF(AG25&gt;0,AL25-AN25,-9999)</f>
        <v>1</v>
      </c>
      <c r="AP25" s="50">
        <f>IF(AG25&gt;0,AL25/AN25,-0.001)</f>
        <v>1.0048543689320388</v>
      </c>
      <c r="AQ25" s="51">
        <f>IF(AG25&gt;0,AL25/AG25,-0.1)</f>
        <v>69</v>
      </c>
      <c r="AR25" s="47" t="s">
        <v>45</v>
      </c>
      <c r="AS25" s="52">
        <f>IF(AG25&gt;0,AN25/AG25,-0.1)</f>
        <v>68.66666666666667</v>
      </c>
      <c r="AT25" s="51">
        <f>IF(AG25&gt;0,AQ25-AS25,-0.1)</f>
        <v>0.3333333333333286</v>
      </c>
      <c r="AU25" s="39" t="s">
        <v>47</v>
      </c>
      <c r="AV25" s="42">
        <f>AW25+AY25</f>
        <v>0</v>
      </c>
      <c r="AW25" s="43">
        <v>0</v>
      </c>
      <c r="AX25" s="42" t="s">
        <v>43</v>
      </c>
      <c r="AY25" s="44">
        <v>0</v>
      </c>
      <c r="AZ25" s="45">
        <f>IF(AV25&gt;0,AW25/AV25,-0.001)</f>
        <v>-0.001</v>
      </c>
      <c r="BA25" s="46">
        <v>0</v>
      </c>
      <c r="BB25" s="47" t="s">
        <v>45</v>
      </c>
      <c r="BC25" s="48">
        <v>0</v>
      </c>
      <c r="BD25" s="49">
        <f>IF(AV25&gt;0,BA25-BC25,-9999)</f>
        <v>-9999</v>
      </c>
      <c r="BE25" s="50">
        <f>IF(AV25&gt;0,BA25/BC25,-0.001)</f>
        <v>-0.001</v>
      </c>
      <c r="BF25" s="51">
        <f>IF(AV25&gt;0,BA25/AV25,-0.1)</f>
        <v>-0.1</v>
      </c>
      <c r="BG25" s="47" t="s">
        <v>45</v>
      </c>
      <c r="BH25" s="52">
        <f>IF(AV25&gt;0,BC25/AV25,-0.1)</f>
        <v>-0.1</v>
      </c>
      <c r="BI25" s="51">
        <f>IF(AV25&gt;0,BF25-BH25,-0.1)</f>
        <v>-0.1</v>
      </c>
    </row>
    <row r="26" spans="1:61" s="40" customFormat="1" ht="12.75">
      <c r="A26" s="27" t="s">
        <v>69</v>
      </c>
      <c r="B26" s="28" t="s">
        <v>56</v>
      </c>
      <c r="C26" s="29">
        <f>R26+AG26+AV26</f>
        <v>7</v>
      </c>
      <c r="D26" s="30">
        <f>S26+AH26+AW26</f>
        <v>3</v>
      </c>
      <c r="E26" s="29" t="s">
        <v>43</v>
      </c>
      <c r="F26" s="31">
        <f>U26+AJ26+AY26</f>
        <v>4</v>
      </c>
      <c r="G26" s="32">
        <f>IF(C26&gt;0,D26/C26,-0.001)</f>
        <v>0.42857142857142855</v>
      </c>
      <c r="H26" s="33">
        <f>W26+AL26+BA26</f>
        <v>491</v>
      </c>
      <c r="I26" s="28" t="s">
        <v>45</v>
      </c>
      <c r="J26" s="34">
        <f>Y26+AN26+BC26</f>
        <v>483</v>
      </c>
      <c r="K26" s="35">
        <f>IF(C26&gt;0,H26-J26,-9999)</f>
        <v>8</v>
      </c>
      <c r="L26" s="36">
        <f>IF(C26&gt;0,H26/J26,-0.001)</f>
        <v>1.0165631469979297</v>
      </c>
      <c r="M26" s="37">
        <f>IF(C26&gt;0,H26/C26,-0.1)</f>
        <v>70.14285714285714</v>
      </c>
      <c r="N26" s="28" t="s">
        <v>45</v>
      </c>
      <c r="O26" s="38">
        <f>IF(C26&gt;0,J26/C26,-0.1)</f>
        <v>69</v>
      </c>
      <c r="P26" s="37">
        <f>IF(C26&gt;0,M26-O26,-0.1)</f>
        <v>1.1428571428571388</v>
      </c>
      <c r="Q26" s="39" t="s">
        <v>47</v>
      </c>
      <c r="R26" s="29">
        <f>S26+U26</f>
        <v>4</v>
      </c>
      <c r="S26" s="30">
        <f>PL!S26</f>
        <v>3</v>
      </c>
      <c r="T26" s="29" t="s">
        <v>43</v>
      </c>
      <c r="U26" s="31">
        <f>PL!U26</f>
        <v>1</v>
      </c>
      <c r="V26" s="32">
        <f>IF(R26&gt;0,S26/R26,-0.001)</f>
        <v>0.75</v>
      </c>
      <c r="W26" s="33">
        <f>PL!W26</f>
        <v>295</v>
      </c>
      <c r="X26" s="28" t="s">
        <v>45</v>
      </c>
      <c r="Y26" s="34">
        <f>PL!Y26</f>
        <v>256</v>
      </c>
      <c r="Z26" s="35">
        <f>IF(R26&gt;0,W26-Y26,-9999)</f>
        <v>39</v>
      </c>
      <c r="AA26" s="36">
        <f>IF(R26&gt;0,W26/Y26,-0.001)</f>
        <v>1.15234375</v>
      </c>
      <c r="AB26" s="37">
        <f>IF(R26&gt;0,W26/R26,-0.1)</f>
        <v>73.75</v>
      </c>
      <c r="AC26" s="28" t="s">
        <v>45</v>
      </c>
      <c r="AD26" s="38">
        <f>IF(R26&gt;0,Y26/R26,-0.1)</f>
        <v>64</v>
      </c>
      <c r="AE26" s="37">
        <f>IF(R26&gt;0,AB26-AD26,-0.1)</f>
        <v>9.75</v>
      </c>
      <c r="AF26" s="39" t="s">
        <v>47</v>
      </c>
      <c r="AG26" s="29">
        <f>AH26+AJ26</f>
        <v>3</v>
      </c>
      <c r="AH26" s="30">
        <f>PL!AH26</f>
        <v>0</v>
      </c>
      <c r="AI26" s="29" t="s">
        <v>43</v>
      </c>
      <c r="AJ26" s="31">
        <f>PL!AJ26</f>
        <v>3</v>
      </c>
      <c r="AK26" s="32">
        <f>IF(AG26&gt;0,AH26/AG26,-0.001)</f>
        <v>0</v>
      </c>
      <c r="AL26" s="33">
        <f>PL!AL26</f>
        <v>196</v>
      </c>
      <c r="AM26" s="28" t="s">
        <v>45</v>
      </c>
      <c r="AN26" s="34">
        <f>PL!AN26</f>
        <v>227</v>
      </c>
      <c r="AO26" s="35">
        <f>IF(AG26&gt;0,AL26-AN26,-9999)</f>
        <v>-31</v>
      </c>
      <c r="AP26" s="36">
        <f>IF(AG26&gt;0,AL26/AN26,-0.001)</f>
        <v>0.8634361233480177</v>
      </c>
      <c r="AQ26" s="37">
        <f>IF(AG26&gt;0,AL26/AG26,-0.1)</f>
        <v>65.33333333333333</v>
      </c>
      <c r="AR26" s="28" t="s">
        <v>45</v>
      </c>
      <c r="AS26" s="38">
        <f>IF(AG26&gt;0,AN26/AG26,-0.1)</f>
        <v>75.66666666666667</v>
      </c>
      <c r="AT26" s="37">
        <f>IF(AG26&gt;0,AQ26-AS26,-0.1)</f>
        <v>-10.333333333333343</v>
      </c>
      <c r="AU26" s="39" t="s">
        <v>47</v>
      </c>
      <c r="AV26" s="29">
        <f>AW26+AY26</f>
        <v>0</v>
      </c>
      <c r="AW26" s="30">
        <v>0</v>
      </c>
      <c r="AX26" s="29" t="s">
        <v>43</v>
      </c>
      <c r="AY26" s="31">
        <v>0</v>
      </c>
      <c r="AZ26" s="32">
        <f>IF(AV26&gt;0,AW26/AV26,-0.001)</f>
        <v>-0.001</v>
      </c>
      <c r="BA26" s="33">
        <v>0</v>
      </c>
      <c r="BB26" s="28" t="s">
        <v>45</v>
      </c>
      <c r="BC26" s="34">
        <v>0</v>
      </c>
      <c r="BD26" s="35">
        <f>IF(AV26&gt;0,BA26-BC26,-9999)</f>
        <v>-9999</v>
      </c>
      <c r="BE26" s="36">
        <f>IF(AV26&gt;0,BA26/BC26,-0.001)</f>
        <v>-0.001</v>
      </c>
      <c r="BF26" s="37">
        <f>IF(AV26&gt;0,BA26/AV26,-0.1)</f>
        <v>-0.1</v>
      </c>
      <c r="BG26" s="28" t="s">
        <v>45</v>
      </c>
      <c r="BH26" s="38">
        <f>IF(AV26&gt;0,BC26/AV26,-0.1)</f>
        <v>-0.1</v>
      </c>
      <c r="BI26" s="37">
        <f>IF(AV26&gt;0,BF26-BH26,-0.1)</f>
        <v>-0.1</v>
      </c>
    </row>
    <row r="27" spans="1:61" s="40" customFormat="1" ht="12.75">
      <c r="A27" s="40" t="s">
        <v>70</v>
      </c>
      <c r="B27" s="41" t="s">
        <v>56</v>
      </c>
      <c r="C27" s="42">
        <f>R27+AG27+AV27</f>
        <v>7</v>
      </c>
      <c r="D27" s="43">
        <f>S27+AH27+AW27</f>
        <v>4</v>
      </c>
      <c r="E27" s="42" t="s">
        <v>43</v>
      </c>
      <c r="F27" s="44">
        <f>U27+AJ27+AY27</f>
        <v>3</v>
      </c>
      <c r="G27" s="45">
        <f>IF(C27&gt;0,D27/C27,-0.001)</f>
        <v>0.5714285714285714</v>
      </c>
      <c r="H27" s="46">
        <f>W27+AL27+BA27</f>
        <v>552</v>
      </c>
      <c r="I27" s="47" t="s">
        <v>45</v>
      </c>
      <c r="J27" s="48">
        <f>Y27+AN27+BC27</f>
        <v>526</v>
      </c>
      <c r="K27" s="49">
        <f>IF(C27&gt;0,H27-J27,-9999)</f>
        <v>26</v>
      </c>
      <c r="L27" s="50">
        <f>IF(C27&gt;0,H27/J27,-0.001)</f>
        <v>1.049429657794677</v>
      </c>
      <c r="M27" s="51">
        <f>IF(C27&gt;0,H27/C27,-0.1)</f>
        <v>78.85714285714286</v>
      </c>
      <c r="N27" s="47" t="s">
        <v>45</v>
      </c>
      <c r="O27" s="52">
        <f>IF(C27&gt;0,J27/C27,-0.1)</f>
        <v>75.14285714285714</v>
      </c>
      <c r="P27" s="51">
        <f>IF(C27&gt;0,M27-O27,-0.1)</f>
        <v>3.7142857142857224</v>
      </c>
      <c r="Q27" s="39" t="s">
        <v>47</v>
      </c>
      <c r="R27" s="42">
        <f>S27+U27</f>
        <v>3</v>
      </c>
      <c r="S27" s="43">
        <f>PL!S27</f>
        <v>2</v>
      </c>
      <c r="T27" s="42" t="s">
        <v>43</v>
      </c>
      <c r="U27" s="44">
        <f>PL!U27</f>
        <v>1</v>
      </c>
      <c r="V27" s="45">
        <f>IF(R27&gt;0,S27/R27,-0.001)</f>
        <v>0.6666666666666666</v>
      </c>
      <c r="W27" s="46">
        <f>PL!W27</f>
        <v>236</v>
      </c>
      <c r="X27" s="47" t="s">
        <v>45</v>
      </c>
      <c r="Y27" s="48">
        <f>PL!Y27</f>
        <v>212</v>
      </c>
      <c r="Z27" s="49">
        <f>IF(R27&gt;0,W27-Y27,-9999)</f>
        <v>24</v>
      </c>
      <c r="AA27" s="50">
        <f>IF(R27&gt;0,W27/Y27,-0.001)</f>
        <v>1.1132075471698113</v>
      </c>
      <c r="AB27" s="51">
        <f>IF(R27&gt;0,W27/R27,-0.1)</f>
        <v>78.66666666666667</v>
      </c>
      <c r="AC27" s="47" t="s">
        <v>45</v>
      </c>
      <c r="AD27" s="52">
        <f>IF(R27&gt;0,Y27/R27,-0.1)</f>
        <v>70.66666666666667</v>
      </c>
      <c r="AE27" s="51">
        <f>IF(R27&gt;0,AB27-AD27,-0.1)</f>
        <v>8</v>
      </c>
      <c r="AF27" s="39" t="s">
        <v>47</v>
      </c>
      <c r="AG27" s="42">
        <f>AH27+AJ27</f>
        <v>4</v>
      </c>
      <c r="AH27" s="43">
        <f>PL!AH27</f>
        <v>2</v>
      </c>
      <c r="AI27" s="42" t="s">
        <v>43</v>
      </c>
      <c r="AJ27" s="44">
        <f>PL!AJ27</f>
        <v>2</v>
      </c>
      <c r="AK27" s="45">
        <f>IF(AG27&gt;0,AH27/AG27,-0.001)</f>
        <v>0.5</v>
      </c>
      <c r="AL27" s="46">
        <f>PL!AL27</f>
        <v>316</v>
      </c>
      <c r="AM27" s="47" t="s">
        <v>45</v>
      </c>
      <c r="AN27" s="48">
        <f>PL!AN27</f>
        <v>314</v>
      </c>
      <c r="AO27" s="49">
        <f>IF(AG27&gt;0,AL27-AN27,-9999)</f>
        <v>2</v>
      </c>
      <c r="AP27" s="50">
        <f>IF(AG27&gt;0,AL27/AN27,-0.001)</f>
        <v>1.0063694267515924</v>
      </c>
      <c r="AQ27" s="51">
        <f>IF(AG27&gt;0,AL27/AG27,-0.1)</f>
        <v>79</v>
      </c>
      <c r="AR27" s="47" t="s">
        <v>45</v>
      </c>
      <c r="AS27" s="52">
        <f>IF(AG27&gt;0,AN27/AG27,-0.1)</f>
        <v>78.5</v>
      </c>
      <c r="AT27" s="51">
        <f>IF(AG27&gt;0,AQ27-AS27,-0.1)</f>
        <v>0.5</v>
      </c>
      <c r="AU27" s="39" t="s">
        <v>47</v>
      </c>
      <c r="AV27" s="42">
        <f>AW27+AY27</f>
        <v>0</v>
      </c>
      <c r="AW27" s="43">
        <v>0</v>
      </c>
      <c r="AX27" s="42" t="s">
        <v>43</v>
      </c>
      <c r="AY27" s="44">
        <v>0</v>
      </c>
      <c r="AZ27" s="45">
        <f>IF(AV27&gt;0,AW27/AV27,-0.001)</f>
        <v>-0.001</v>
      </c>
      <c r="BA27" s="46">
        <v>0</v>
      </c>
      <c r="BB27" s="47" t="s">
        <v>45</v>
      </c>
      <c r="BC27" s="48">
        <v>0</v>
      </c>
      <c r="BD27" s="49">
        <f>IF(AV27&gt;0,BA27-BC27,-9999)</f>
        <v>-9999</v>
      </c>
      <c r="BE27" s="50">
        <f>IF(AV27&gt;0,BA27/BC27,-0.001)</f>
        <v>-0.001</v>
      </c>
      <c r="BF27" s="51">
        <f>IF(AV27&gt;0,BA27/AV27,-0.1)</f>
        <v>-0.1</v>
      </c>
      <c r="BG27" s="47" t="s">
        <v>45</v>
      </c>
      <c r="BH27" s="52">
        <f>IF(AV27&gt;0,BC27/AV27,-0.1)</f>
        <v>-0.1</v>
      </c>
      <c r="BI27" s="51">
        <f>IF(AV27&gt;0,BF27-BH27,-0.1)</f>
        <v>-0.1</v>
      </c>
    </row>
    <row r="28" spans="1:61" s="40" customFormat="1" ht="12.75">
      <c r="A28" s="27" t="s">
        <v>71</v>
      </c>
      <c r="B28" s="28" t="s">
        <v>56</v>
      </c>
      <c r="C28" s="29">
        <f>R28+AG28+AV28</f>
        <v>0</v>
      </c>
      <c r="D28" s="30">
        <f>S28+AH28+AW28</f>
        <v>0</v>
      </c>
      <c r="E28" s="29" t="s">
        <v>43</v>
      </c>
      <c r="F28" s="31">
        <f>U28+AJ28+AY28</f>
        <v>0</v>
      </c>
      <c r="G28" s="32">
        <f>IF(C28&gt;0,D28/C28,-0.001)</f>
        <v>-0.001</v>
      </c>
      <c r="H28" s="33">
        <f>W28+AL28+BA28</f>
        <v>0</v>
      </c>
      <c r="I28" s="28" t="s">
        <v>45</v>
      </c>
      <c r="J28" s="34">
        <f>Y28+AN28+BC28</f>
        <v>0</v>
      </c>
      <c r="K28" s="35">
        <f>IF(C28&gt;0,H28-J28,-9999)</f>
        <v>-9999</v>
      </c>
      <c r="L28" s="36">
        <f>IF(C28&gt;0,H28/J28,-0.001)</f>
        <v>-0.001</v>
      </c>
      <c r="M28" s="37">
        <f>IF(C28&gt;0,H28/C28,-0.1)</f>
        <v>-0.1</v>
      </c>
      <c r="N28" s="28" t="s">
        <v>45</v>
      </c>
      <c r="O28" s="38">
        <f>IF(C28&gt;0,J28/C28,-0.1)</f>
        <v>-0.1</v>
      </c>
      <c r="P28" s="37">
        <f>IF(C28&gt;0,M28-O28,-0.1)</f>
        <v>-0.1</v>
      </c>
      <c r="Q28" s="39" t="s">
        <v>47</v>
      </c>
      <c r="R28" s="29">
        <f>S28+U28</f>
        <v>0</v>
      </c>
      <c r="S28" s="30">
        <f>PL!S28</f>
        <v>0</v>
      </c>
      <c r="T28" s="29" t="s">
        <v>43</v>
      </c>
      <c r="U28" s="31">
        <f>PL!U28</f>
        <v>0</v>
      </c>
      <c r="V28" s="32">
        <f>IF(R28&gt;0,S28/R28,-0.001)</f>
        <v>-0.001</v>
      </c>
      <c r="W28" s="33">
        <v>0</v>
      </c>
      <c r="X28" s="28" t="s">
        <v>45</v>
      </c>
      <c r="Y28" s="34">
        <v>0</v>
      </c>
      <c r="Z28" s="35">
        <f>IF(R28&gt;0,W28-Y28,-9999)</f>
        <v>-9999</v>
      </c>
      <c r="AA28" s="36">
        <f>IF(R28&gt;0,W28/Y28,-0.001)</f>
        <v>-0.001</v>
      </c>
      <c r="AB28" s="37">
        <f>IF(R28&gt;0,W28/R28,-0.1)</f>
        <v>-0.1</v>
      </c>
      <c r="AC28" s="28" t="s">
        <v>45</v>
      </c>
      <c r="AD28" s="38">
        <f>IF(R28&gt;0,Y28/R28,-0.1)</f>
        <v>-0.1</v>
      </c>
      <c r="AE28" s="37">
        <f>IF(R28&gt;0,AB28-AD28,-0.1)</f>
        <v>-0.1</v>
      </c>
      <c r="AF28" s="39" t="s">
        <v>47</v>
      </c>
      <c r="AG28" s="29">
        <f>AH28+AJ28</f>
        <v>0</v>
      </c>
      <c r="AH28" s="30">
        <f>PL!AH28</f>
        <v>0</v>
      </c>
      <c r="AI28" s="29" t="s">
        <v>43</v>
      </c>
      <c r="AJ28" s="31">
        <f>PL!AJ28</f>
        <v>0</v>
      </c>
      <c r="AK28" s="32">
        <f>IF(AG28&gt;0,AH28/AG28,-0.001)</f>
        <v>-0.001</v>
      </c>
      <c r="AL28" s="33">
        <v>0</v>
      </c>
      <c r="AM28" s="28" t="s">
        <v>45</v>
      </c>
      <c r="AN28" s="34">
        <v>0</v>
      </c>
      <c r="AO28" s="35">
        <f>IF(AG28&gt;0,AL28-AN28,-9999)</f>
        <v>-9999</v>
      </c>
      <c r="AP28" s="36">
        <f>IF(AG28&gt;0,AL28/AN28,-0.001)</f>
        <v>-0.001</v>
      </c>
      <c r="AQ28" s="37">
        <f>IF(AG28&gt;0,AL28/AG28,-0.1)</f>
        <v>-0.1</v>
      </c>
      <c r="AR28" s="28" t="s">
        <v>45</v>
      </c>
      <c r="AS28" s="38">
        <f>IF(AG28&gt;0,AN28/AG28,-0.1)</f>
        <v>-0.1</v>
      </c>
      <c r="AT28" s="37">
        <f>IF(AG28&gt;0,AQ28-AS28,-0.1)</f>
        <v>-0.1</v>
      </c>
      <c r="AU28" s="39" t="s">
        <v>47</v>
      </c>
      <c r="AV28" s="29">
        <f>AW28+AY28</f>
        <v>0</v>
      </c>
      <c r="AW28" s="30" t="s">
        <v>50</v>
      </c>
      <c r="AX28" s="29" t="s">
        <v>43</v>
      </c>
      <c r="AY28" s="31" t="s">
        <v>50</v>
      </c>
      <c r="AZ28" s="32">
        <f>IF(AV28&gt;0,AW28/AV28,-0.001)</f>
        <v>-0.001</v>
      </c>
      <c r="BA28" s="33">
        <v>0</v>
      </c>
      <c r="BB28" s="28" t="s">
        <v>45</v>
      </c>
      <c r="BC28" s="34">
        <v>0</v>
      </c>
      <c r="BD28" s="35">
        <f>IF(AV28&gt;0,BA28-BC28,-9999)</f>
        <v>-9999</v>
      </c>
      <c r="BE28" s="36">
        <f>IF(AV28&gt;0,BA28/BC28,-0.001)</f>
        <v>-0.001</v>
      </c>
      <c r="BF28" s="37">
        <f>IF(AV28&gt;0,BA28/AV28,-0.1)</f>
        <v>-0.1</v>
      </c>
      <c r="BG28" s="28" t="s">
        <v>45</v>
      </c>
      <c r="BH28" s="38">
        <f>IF(AV28&gt;0,BC28/AV28,-0.1)</f>
        <v>-0.1</v>
      </c>
      <c r="BI28" s="37">
        <f>IF(AV28&gt;0,BF28-BH28,-0.1)</f>
        <v>-0.1</v>
      </c>
    </row>
    <row r="29" spans="1:61" s="40" customFormat="1" ht="12.75">
      <c r="A29" s="40" t="s">
        <v>72</v>
      </c>
      <c r="B29" s="41" t="s">
        <v>56</v>
      </c>
      <c r="C29" s="42">
        <f>R29+AG29+AV29</f>
        <v>2</v>
      </c>
      <c r="D29" s="43">
        <f>S29+AH29+AW29</f>
        <v>0</v>
      </c>
      <c r="E29" s="42" t="s">
        <v>43</v>
      </c>
      <c r="F29" s="44">
        <f>U29+AJ29+AY29</f>
        <v>2</v>
      </c>
      <c r="G29" s="45">
        <f>IF(C29&gt;0,D29/C29,-0.001)</f>
        <v>0</v>
      </c>
      <c r="H29" s="46">
        <f>W29+AL29+BA29</f>
        <v>111</v>
      </c>
      <c r="I29" s="47" t="s">
        <v>45</v>
      </c>
      <c r="J29" s="48">
        <f>Y29+AN29+BC29</f>
        <v>135</v>
      </c>
      <c r="K29" s="49">
        <f>IF(C29&gt;0,H29-J29,-9999)</f>
        <v>-24</v>
      </c>
      <c r="L29" s="50">
        <f>IF(C29&gt;0,H29/J29,-0.001)</f>
        <v>0.8222222222222222</v>
      </c>
      <c r="M29" s="51">
        <f>IF(C29&gt;0,H29/C29,-0.1)</f>
        <v>55.5</v>
      </c>
      <c r="N29" s="47" t="s">
        <v>45</v>
      </c>
      <c r="O29" s="52">
        <f>IF(C29&gt;0,J29/C29,-0.1)</f>
        <v>67.5</v>
      </c>
      <c r="P29" s="51">
        <f>IF(C29&gt;0,M29-O29,-0.1)</f>
        <v>-12</v>
      </c>
      <c r="Q29" s="39" t="s">
        <v>47</v>
      </c>
      <c r="R29" s="42">
        <v>1</v>
      </c>
      <c r="S29" s="43">
        <f>PL!S29</f>
        <v>0</v>
      </c>
      <c r="T29" s="42" t="s">
        <v>43</v>
      </c>
      <c r="U29" s="44">
        <f>PL!U29</f>
        <v>1</v>
      </c>
      <c r="V29" s="45">
        <f>IF(R29&gt;0,S29/R29,-0.001)</f>
        <v>0</v>
      </c>
      <c r="W29" s="46">
        <v>57</v>
      </c>
      <c r="X29" s="47" t="s">
        <v>45</v>
      </c>
      <c r="Y29" s="48">
        <v>61</v>
      </c>
      <c r="Z29" s="49">
        <f>IF(R29&gt;0,W29-Y29,-9999)</f>
        <v>-4</v>
      </c>
      <c r="AA29" s="50">
        <f>IF(R29&gt;0,W29/Y29,-0.001)</f>
        <v>0.9344262295081968</v>
      </c>
      <c r="AB29" s="51">
        <f>IF(R29&gt;0,W29/R29,-0.1)</f>
        <v>57</v>
      </c>
      <c r="AC29" s="47" t="s">
        <v>45</v>
      </c>
      <c r="AD29" s="52">
        <f>IF(R29&gt;0,Y29/R29,-0.1)</f>
        <v>61</v>
      </c>
      <c r="AE29" s="51">
        <f>IF(R29&gt;0,AB29-AD29,-0.1)</f>
        <v>-4</v>
      </c>
      <c r="AF29" s="39" t="s">
        <v>47</v>
      </c>
      <c r="AG29" s="42">
        <f>AH29+AJ29</f>
        <v>1</v>
      </c>
      <c r="AH29" s="43">
        <f>PL!AH29</f>
        <v>0</v>
      </c>
      <c r="AI29" s="42" t="s">
        <v>43</v>
      </c>
      <c r="AJ29" s="44">
        <f>PL!AJ29</f>
        <v>1</v>
      </c>
      <c r="AK29" s="45">
        <f>IF(AG29&gt;0,AH29/AG29,-0.001)</f>
        <v>0</v>
      </c>
      <c r="AL29" s="46">
        <v>54</v>
      </c>
      <c r="AM29" s="47" t="s">
        <v>45</v>
      </c>
      <c r="AN29" s="48">
        <v>74</v>
      </c>
      <c r="AO29" s="49">
        <f>IF(AG29&gt;0,AL29-AN29,-9999)</f>
        <v>-20</v>
      </c>
      <c r="AP29" s="50">
        <f>IF(AG29&gt;0,AL29/AN29,-0.001)</f>
        <v>0.7297297297297297</v>
      </c>
      <c r="AQ29" s="51">
        <f>IF(AG29&gt;0,AL29/AG29,-0.1)</f>
        <v>54</v>
      </c>
      <c r="AR29" s="47" t="s">
        <v>45</v>
      </c>
      <c r="AS29" s="52">
        <f>IF(AG29&gt;0,AN29/AG29,-0.1)</f>
        <v>74</v>
      </c>
      <c r="AT29" s="51">
        <f>IF(AG29&gt;0,AQ29-AS29,-0.1)</f>
        <v>-20</v>
      </c>
      <c r="AU29" s="39" t="s">
        <v>47</v>
      </c>
      <c r="AV29" s="42">
        <f>AW29+AY29</f>
        <v>0</v>
      </c>
      <c r="AW29" s="43" t="s">
        <v>50</v>
      </c>
      <c r="AX29" s="42" t="s">
        <v>43</v>
      </c>
      <c r="AY29" s="44" t="s">
        <v>50</v>
      </c>
      <c r="AZ29" s="45">
        <f>IF(AV29&gt;0,AW29/AV29,-0.001)</f>
        <v>-0.001</v>
      </c>
      <c r="BA29" s="46">
        <v>0</v>
      </c>
      <c r="BB29" s="47" t="s">
        <v>45</v>
      </c>
      <c r="BC29" s="48">
        <v>0</v>
      </c>
      <c r="BD29" s="49">
        <f>IF(AV29&gt;0,BA29-BC29,-9999)</f>
        <v>-9999</v>
      </c>
      <c r="BE29" s="50">
        <f>IF(AV29&gt;0,BA29/BC29,-0.001)</f>
        <v>-0.001</v>
      </c>
      <c r="BF29" s="51">
        <f>IF(AV29&gt;0,BA29/AV29,-0.1)</f>
        <v>-0.1</v>
      </c>
      <c r="BG29" s="47" t="s">
        <v>45</v>
      </c>
      <c r="BH29" s="52">
        <f>IF(AV29&gt;0,BC29/AV29,-0.1)</f>
        <v>-0.1</v>
      </c>
      <c r="BI29" s="51">
        <f>IF(AV29&gt;0,BF29-BH29,-0.1)</f>
        <v>-0.1</v>
      </c>
    </row>
    <row r="30" spans="1:61" s="40" customFormat="1" ht="12.75">
      <c r="A30" s="27" t="s">
        <v>73</v>
      </c>
      <c r="B30" s="28" t="s">
        <v>56</v>
      </c>
      <c r="C30" s="29">
        <f>R30+AG30+AV30</f>
        <v>2</v>
      </c>
      <c r="D30" s="30">
        <f>S30+AH30+AW30</f>
        <v>0</v>
      </c>
      <c r="E30" s="29" t="s">
        <v>43</v>
      </c>
      <c r="F30" s="31">
        <f>U30+AJ30+AY30</f>
        <v>2</v>
      </c>
      <c r="G30" s="32">
        <f>IF(C30&gt;0,D30/C30,-0.001)</f>
        <v>0</v>
      </c>
      <c r="H30" s="33">
        <f>W30+AL30+BA30</f>
        <v>92</v>
      </c>
      <c r="I30" s="28" t="s">
        <v>45</v>
      </c>
      <c r="J30" s="34">
        <f>Y30+AN30+BC30</f>
        <v>140</v>
      </c>
      <c r="K30" s="35">
        <f>IF(C30&gt;0,H30-J30,-9999)</f>
        <v>-48</v>
      </c>
      <c r="L30" s="36">
        <f>IF(C30&gt;0,H30/J30,-0.001)</f>
        <v>0.6571428571428571</v>
      </c>
      <c r="M30" s="37">
        <f>IF(C30&gt;0,H30/C30,-0.1)</f>
        <v>46</v>
      </c>
      <c r="N30" s="28" t="s">
        <v>45</v>
      </c>
      <c r="O30" s="38">
        <f>IF(C30&gt;0,J30/C30,-0.1)</f>
        <v>70</v>
      </c>
      <c r="P30" s="37">
        <f>IF(C30&gt;0,M30-O30,-0.1)</f>
        <v>-24</v>
      </c>
      <c r="Q30" s="39"/>
      <c r="R30" s="29">
        <v>1</v>
      </c>
      <c r="S30" s="30">
        <f>PL!S30</f>
        <v>0</v>
      </c>
      <c r="T30" s="29" t="s">
        <v>43</v>
      </c>
      <c r="U30" s="31">
        <f>PL!U30</f>
        <v>1</v>
      </c>
      <c r="V30" s="32">
        <f>IF(R30&gt;0,S30/R30,-0.001)</f>
        <v>0</v>
      </c>
      <c r="W30" s="33">
        <v>46</v>
      </c>
      <c r="X30" s="28" t="s">
        <v>45</v>
      </c>
      <c r="Y30" s="34">
        <v>75</v>
      </c>
      <c r="Z30" s="35">
        <f>IF(R30&gt;0,W30-Y30,-9999)</f>
        <v>-29</v>
      </c>
      <c r="AA30" s="36">
        <f>IF(R30&gt;0,W30/Y30,-0.001)</f>
        <v>0.6133333333333333</v>
      </c>
      <c r="AB30" s="37">
        <f>IF(R30&gt;0,W30/R30,-0.1)</f>
        <v>46</v>
      </c>
      <c r="AC30" s="28" t="s">
        <v>45</v>
      </c>
      <c r="AD30" s="38">
        <f>IF(R30&gt;0,Y30/R30,-0.1)</f>
        <v>75</v>
      </c>
      <c r="AE30" s="37">
        <f>IF(R30&gt;0,AB30-AD30,-0.1)</f>
        <v>-29</v>
      </c>
      <c r="AF30" s="39" t="s">
        <v>47</v>
      </c>
      <c r="AG30" s="29">
        <f>AH30+AJ30</f>
        <v>1</v>
      </c>
      <c r="AH30" s="30">
        <f>PL!AH30</f>
        <v>0</v>
      </c>
      <c r="AI30" s="29" t="s">
        <v>43</v>
      </c>
      <c r="AJ30" s="31">
        <f>PL!AJ30</f>
        <v>1</v>
      </c>
      <c r="AK30" s="32">
        <f>IF(AG30&gt;0,AH30/AG30,-0.001)</f>
        <v>0</v>
      </c>
      <c r="AL30" s="33">
        <v>46</v>
      </c>
      <c r="AM30" s="28" t="s">
        <v>45</v>
      </c>
      <c r="AN30" s="34">
        <v>65</v>
      </c>
      <c r="AO30" s="35">
        <f>IF(AG30&gt;0,AL30-AN30,-9999)</f>
        <v>-19</v>
      </c>
      <c r="AP30" s="36">
        <f>IF(AG30&gt;0,AL30/AN30,-0.001)</f>
        <v>0.7076923076923077</v>
      </c>
      <c r="AQ30" s="37">
        <f>IF(AG30&gt;0,AL30/AG30,-0.1)</f>
        <v>46</v>
      </c>
      <c r="AR30" s="28" t="s">
        <v>45</v>
      </c>
      <c r="AS30" s="38">
        <f>IF(AG30&gt;0,AN30/AG30,-0.1)</f>
        <v>65</v>
      </c>
      <c r="AT30" s="37">
        <f>IF(AG30&gt;0,AQ30-AS30,-0.1)</f>
        <v>-19</v>
      </c>
      <c r="AU30" s="39" t="s">
        <v>47</v>
      </c>
      <c r="AV30" s="29">
        <f>AW30+AY30</f>
        <v>0</v>
      </c>
      <c r="AW30" s="30" t="s">
        <v>50</v>
      </c>
      <c r="AX30" s="29" t="s">
        <v>43</v>
      </c>
      <c r="AY30" s="31" t="s">
        <v>50</v>
      </c>
      <c r="AZ30" s="32">
        <f>IF(AV30&gt;0,AW30/AV30,-0.001)</f>
        <v>-0.001</v>
      </c>
      <c r="BA30" s="33">
        <v>0</v>
      </c>
      <c r="BB30" s="28" t="s">
        <v>45</v>
      </c>
      <c r="BC30" s="34">
        <v>0</v>
      </c>
      <c r="BD30" s="35">
        <f>IF(AV30&gt;0,BA30-BC30,-9999)</f>
        <v>-9999</v>
      </c>
      <c r="BE30" s="36">
        <f>IF(AV30&gt;0,BA30/BC30,-0.001)</f>
        <v>-0.001</v>
      </c>
      <c r="BF30" s="37">
        <f>IF(AV30&gt;0,BA30/AV30,-0.1)</f>
        <v>-0.1</v>
      </c>
      <c r="BG30" s="28" t="s">
        <v>45</v>
      </c>
      <c r="BH30" s="38">
        <f>IF(AV30&gt;0,BC30/AV30,-0.1)</f>
        <v>-0.1</v>
      </c>
      <c r="BI30" s="37">
        <f>IF(AV30&gt;0,BF30-BH30,-0.1)</f>
        <v>-0.1</v>
      </c>
    </row>
    <row r="31" spans="1:61" s="40" customFormat="1" ht="12.75">
      <c r="A31" s="40" t="s">
        <v>74</v>
      </c>
      <c r="B31" s="41" t="s">
        <v>56</v>
      </c>
      <c r="C31" s="42">
        <f>R31+AG31+AV31</f>
        <v>7</v>
      </c>
      <c r="D31" s="43">
        <f>S31+AH31+AW31</f>
        <v>4</v>
      </c>
      <c r="E31" s="42" t="s">
        <v>43</v>
      </c>
      <c r="F31" s="44">
        <f>U31+AJ31+AY31</f>
        <v>3</v>
      </c>
      <c r="G31" s="45">
        <f>IF(C31&gt;0,D31/C31,-0.001)</f>
        <v>0.5714285714285714</v>
      </c>
      <c r="H31" s="46">
        <f>W31+AL31+BA31</f>
        <v>473</v>
      </c>
      <c r="I31" s="47" t="s">
        <v>45</v>
      </c>
      <c r="J31" s="48">
        <f>Y31+AN31+BC31</f>
        <v>483</v>
      </c>
      <c r="K31" s="49">
        <f>IF(C31&gt;0,H31-J31,-9999)</f>
        <v>-10</v>
      </c>
      <c r="L31" s="50">
        <f>IF(C31&gt;0,H31/J31,-0.001)</f>
        <v>0.979296066252588</v>
      </c>
      <c r="M31" s="51">
        <f>IF(C31&gt;0,H31/C31,-0.1)</f>
        <v>67.57142857142857</v>
      </c>
      <c r="N31" s="47" t="s">
        <v>45</v>
      </c>
      <c r="O31" s="52">
        <f>IF(C31&gt;0,J31/C31,-0.1)</f>
        <v>69</v>
      </c>
      <c r="P31" s="51">
        <f>IF(C31&gt;0,M31-O31,-0.1)</f>
        <v>-1.4285714285714306</v>
      </c>
      <c r="Q31" s="39"/>
      <c r="R31" s="42">
        <f>S31+U31</f>
        <v>3</v>
      </c>
      <c r="S31" s="43">
        <f>PL!S31</f>
        <v>1</v>
      </c>
      <c r="T31" s="42" t="s">
        <v>43</v>
      </c>
      <c r="U31" s="44">
        <f>PL!U31</f>
        <v>2</v>
      </c>
      <c r="V31" s="45">
        <f>IF(R31&gt;0,S31/R31,-0.001)</f>
        <v>0.3333333333333333</v>
      </c>
      <c r="W31" s="46">
        <v>201</v>
      </c>
      <c r="X31" s="47" t="s">
        <v>45</v>
      </c>
      <c r="Y31" s="48">
        <v>205</v>
      </c>
      <c r="Z31" s="49">
        <f>IF(R31&gt;0,W31-Y31,-9999)</f>
        <v>-4</v>
      </c>
      <c r="AA31" s="50">
        <f>IF(R31&gt;0,W31/Y31,-0.001)</f>
        <v>0.9804878048780488</v>
      </c>
      <c r="AB31" s="51">
        <f>IF(R31&gt;0,W31/R31,-0.1)</f>
        <v>67</v>
      </c>
      <c r="AC31" s="47" t="s">
        <v>45</v>
      </c>
      <c r="AD31" s="52">
        <f>IF(R31&gt;0,Y31/R31,-0.1)</f>
        <v>68.33333333333333</v>
      </c>
      <c r="AE31" s="51">
        <f>IF(R31&gt;0,AB31-AD31,-0.1)</f>
        <v>-1.3333333333333286</v>
      </c>
      <c r="AF31" s="39" t="s">
        <v>47</v>
      </c>
      <c r="AG31" s="42">
        <f>AH31+AJ31</f>
        <v>4</v>
      </c>
      <c r="AH31" s="43">
        <f>PL!AH31</f>
        <v>3</v>
      </c>
      <c r="AI31" s="42" t="s">
        <v>43</v>
      </c>
      <c r="AJ31" s="44">
        <f>PL!AJ31</f>
        <v>1</v>
      </c>
      <c r="AK31" s="45">
        <f>IF(AG31&gt;0,AH31/AG31,-0.001)</f>
        <v>0.75</v>
      </c>
      <c r="AL31" s="46">
        <v>272</v>
      </c>
      <c r="AM31" s="47" t="s">
        <v>45</v>
      </c>
      <c r="AN31" s="48">
        <v>278</v>
      </c>
      <c r="AO31" s="49">
        <f>IF(AG31&gt;0,AL31-AN31,-9999)</f>
        <v>-6</v>
      </c>
      <c r="AP31" s="50">
        <f>IF(AG31&gt;0,AL31/AN31,-0.001)</f>
        <v>0.9784172661870504</v>
      </c>
      <c r="AQ31" s="51">
        <f>IF(AG31&gt;0,AL31/AG31,-0.1)</f>
        <v>68</v>
      </c>
      <c r="AR31" s="47" t="s">
        <v>45</v>
      </c>
      <c r="AS31" s="52">
        <f>IF(AG31&gt;0,AN31/AG31,-0.1)</f>
        <v>69.5</v>
      </c>
      <c r="AT31" s="51">
        <f>IF(AG31&gt;0,AQ31-AS31,-0.1)</f>
        <v>-1.5</v>
      </c>
      <c r="AU31" s="39" t="s">
        <v>47</v>
      </c>
      <c r="AV31" s="42">
        <f>AW31+AY31</f>
        <v>0</v>
      </c>
      <c r="AW31" s="43" t="s">
        <v>50</v>
      </c>
      <c r="AX31" s="42" t="s">
        <v>43</v>
      </c>
      <c r="AY31" s="44" t="s">
        <v>50</v>
      </c>
      <c r="AZ31" s="45">
        <f>IF(AV31&gt;0,AW31/AV31,-0.001)</f>
        <v>-0.001</v>
      </c>
      <c r="BA31" s="46">
        <v>0</v>
      </c>
      <c r="BB31" s="47" t="s">
        <v>45</v>
      </c>
      <c r="BC31" s="48">
        <v>0</v>
      </c>
      <c r="BD31" s="49">
        <f>IF(AV31&gt;0,BA31-BC31,-9999)</f>
        <v>-9999</v>
      </c>
      <c r="BE31" s="50">
        <f>IF(AV31&gt;0,BA31/BC31,-0.001)</f>
        <v>-0.001</v>
      </c>
      <c r="BF31" s="51">
        <f>IF(AV31&gt;0,BA31/AV31,-0.1)</f>
        <v>-0.1</v>
      </c>
      <c r="BG31" s="47" t="s">
        <v>45</v>
      </c>
      <c r="BH31" s="52">
        <f>IF(AV31&gt;0,BC31/AV31,-0.1)</f>
        <v>-0.1</v>
      </c>
      <c r="BI31" s="51">
        <f>IF(AV31&gt;0,BF31-BH31,-0.1)</f>
        <v>-0.1</v>
      </c>
    </row>
    <row r="32" spans="1:61" s="40" customFormat="1" ht="12.75">
      <c r="A32" s="27" t="s">
        <v>75</v>
      </c>
      <c r="B32" s="28" t="s">
        <v>56</v>
      </c>
      <c r="C32" s="29">
        <f>R32+AG32+AV32</f>
        <v>8</v>
      </c>
      <c r="D32" s="30">
        <f>S32+AH32+AW32</f>
        <v>5</v>
      </c>
      <c r="E32" s="29" t="s">
        <v>43</v>
      </c>
      <c r="F32" s="31">
        <f>U32+AJ32+AY32</f>
        <v>3</v>
      </c>
      <c r="G32" s="32">
        <f>IF(C32&gt;0,D32/C32,-0.001)</f>
        <v>0.625</v>
      </c>
      <c r="H32" s="33">
        <f>W32+AL32+BA32</f>
        <v>600</v>
      </c>
      <c r="I32" s="28" t="s">
        <v>45</v>
      </c>
      <c r="J32" s="34">
        <f>Y32+AN32+BC32</f>
        <v>531</v>
      </c>
      <c r="K32" s="35">
        <f>IF(C32&gt;0,H32-J32,-9999)</f>
        <v>69</v>
      </c>
      <c r="L32" s="36">
        <f>IF(C32&gt;0,H32/J32,-0.001)</f>
        <v>1.1299435028248588</v>
      </c>
      <c r="M32" s="37">
        <f>IF(C32&gt;0,H32/C32,-0.1)</f>
        <v>75</v>
      </c>
      <c r="N32" s="28" t="s">
        <v>45</v>
      </c>
      <c r="O32" s="38">
        <f>IF(C32&gt;0,J32/C32,-0.1)</f>
        <v>66.375</v>
      </c>
      <c r="P32" s="37">
        <f>IF(C32&gt;0,M32-O32,-0.1)</f>
        <v>8.625</v>
      </c>
      <c r="Q32" s="39"/>
      <c r="R32" s="29">
        <f>S32+U32</f>
        <v>4</v>
      </c>
      <c r="S32" s="30">
        <f>PL!S32</f>
        <v>4</v>
      </c>
      <c r="T32" s="29" t="s">
        <v>43</v>
      </c>
      <c r="U32" s="31">
        <f>PL!U32</f>
        <v>0</v>
      </c>
      <c r="V32" s="32">
        <f>IF(R32&gt;0,S32/R32,-0.001)</f>
        <v>1</v>
      </c>
      <c r="W32" s="33">
        <f>PL!W32</f>
        <v>328</v>
      </c>
      <c r="X32" s="28" t="s">
        <v>45</v>
      </c>
      <c r="Y32" s="34">
        <f>PL!Y32</f>
        <v>244</v>
      </c>
      <c r="Z32" s="35">
        <f>IF(R32&gt;0,W32-Y32,-9999)</f>
        <v>84</v>
      </c>
      <c r="AA32" s="36">
        <f>IF(R32&gt;0,W32/Y32,-0.001)</f>
        <v>1.3442622950819672</v>
      </c>
      <c r="AB32" s="37">
        <f>IF(R32&gt;0,W32/R32,-0.1)</f>
        <v>82</v>
      </c>
      <c r="AC32" s="28" t="s">
        <v>45</v>
      </c>
      <c r="AD32" s="38">
        <f>IF(R32&gt;0,Y32/R32,-0.1)</f>
        <v>61</v>
      </c>
      <c r="AE32" s="37">
        <f>IF(R32&gt;0,AB32-AD32,-0.1)</f>
        <v>21</v>
      </c>
      <c r="AF32" s="39" t="s">
        <v>47</v>
      </c>
      <c r="AG32" s="29">
        <f>AH32+AJ32</f>
        <v>4</v>
      </c>
      <c r="AH32" s="30">
        <f>PL!AH32</f>
        <v>1</v>
      </c>
      <c r="AI32" s="29" t="s">
        <v>43</v>
      </c>
      <c r="AJ32" s="31">
        <f>PL!AJ32</f>
        <v>3</v>
      </c>
      <c r="AK32" s="32">
        <f>IF(AG32&gt;0,AH32/AG32,-0.001)</f>
        <v>0.25</v>
      </c>
      <c r="AL32" s="33">
        <f>PL!AL32</f>
        <v>272</v>
      </c>
      <c r="AM32" s="28" t="s">
        <v>45</v>
      </c>
      <c r="AN32" s="34">
        <f>PL!AN32</f>
        <v>287</v>
      </c>
      <c r="AO32" s="35">
        <f>IF(AG32&gt;0,AL32-AN32,-9999)</f>
        <v>-15</v>
      </c>
      <c r="AP32" s="36">
        <f>IF(AG32&gt;0,AL32/AN32,-0.001)</f>
        <v>0.9477351916376306</v>
      </c>
      <c r="AQ32" s="37">
        <f>IF(AG32&gt;0,AL32/AG32,-0.1)</f>
        <v>68</v>
      </c>
      <c r="AR32" s="28" t="s">
        <v>45</v>
      </c>
      <c r="AS32" s="38">
        <f>IF(AG32&gt;0,AN32/AG32,-0.1)</f>
        <v>71.75</v>
      </c>
      <c r="AT32" s="37">
        <f>IF(AG32&gt;0,AQ32-AS32,-0.1)</f>
        <v>-3.75</v>
      </c>
      <c r="AU32" s="39" t="s">
        <v>47</v>
      </c>
      <c r="AV32" s="29">
        <f>AW32+AY32</f>
        <v>0</v>
      </c>
      <c r="AW32" s="30" t="s">
        <v>50</v>
      </c>
      <c r="AX32" s="29" t="s">
        <v>43</v>
      </c>
      <c r="AY32" s="31" t="s">
        <v>50</v>
      </c>
      <c r="AZ32" s="32">
        <f>IF(AV32&gt;0,AW32/AV32,-0.001)</f>
        <v>-0.001</v>
      </c>
      <c r="BA32" s="33">
        <v>0</v>
      </c>
      <c r="BB32" s="28" t="s">
        <v>45</v>
      </c>
      <c r="BC32" s="34">
        <v>0</v>
      </c>
      <c r="BD32" s="35">
        <f>IF(AV32&gt;0,BA32-BC32,-9999)</f>
        <v>-9999</v>
      </c>
      <c r="BE32" s="36">
        <f>IF(AV32&gt;0,BA32/BC32,-0.001)</f>
        <v>-0.001</v>
      </c>
      <c r="BF32" s="37">
        <f>IF(AV32&gt;0,BA32/AV32,-0.1)</f>
        <v>-0.1</v>
      </c>
      <c r="BG32" s="28" t="s">
        <v>45</v>
      </c>
      <c r="BH32" s="38">
        <f>IF(AV32&gt;0,BC32/AV32,-0.1)</f>
        <v>-0.1</v>
      </c>
      <c r="BI32" s="37">
        <f>IF(AV32&gt;0,BF32-BH32,-0.1)</f>
        <v>-0.1</v>
      </c>
    </row>
    <row r="33" spans="1:61" s="40" customFormat="1" ht="12.75">
      <c r="A33" s="40" t="s">
        <v>76</v>
      </c>
      <c r="B33" s="41" t="s">
        <v>56</v>
      </c>
      <c r="C33" s="42">
        <f>R33+AG33+AV33</f>
        <v>7</v>
      </c>
      <c r="D33" s="43">
        <f>S33+AH33+AW33</f>
        <v>2</v>
      </c>
      <c r="E33" s="42" t="str">
        <f>PL!E33</f>
        <v>*</v>
      </c>
      <c r="F33" s="44">
        <f>U33+AJ33+AY33</f>
        <v>4</v>
      </c>
      <c r="G33" s="45">
        <f>PL!G33</f>
        <v>0.3333333333333333</v>
      </c>
      <c r="H33" s="46">
        <f>W33+AL33+BA33</f>
        <v>497</v>
      </c>
      <c r="I33" s="47" t="s">
        <v>45</v>
      </c>
      <c r="J33" s="48">
        <f>Y33+AN33+BC33</f>
        <v>530</v>
      </c>
      <c r="K33" s="49">
        <f>IF(C33&gt;0,H33-J33,-9999)</f>
        <v>-33</v>
      </c>
      <c r="L33" s="50">
        <f>IF(C33&gt;0,H33/J33,-0.001)</f>
        <v>0.9377358490566038</v>
      </c>
      <c r="M33" s="51">
        <f>IF(C33&gt;0,H33/C33,-0.1)</f>
        <v>71</v>
      </c>
      <c r="N33" s="47" t="s">
        <v>45</v>
      </c>
      <c r="O33" s="52">
        <f>IF(C33&gt;0,J33/C33,-0.1)</f>
        <v>75.71428571428571</v>
      </c>
      <c r="P33" s="51">
        <f>IF(C33&gt;0,M33-O33,-0.1)</f>
        <v>-4.714285714285708</v>
      </c>
      <c r="Q33" s="39"/>
      <c r="R33" s="42">
        <f>S33+U33+1</f>
        <v>3</v>
      </c>
      <c r="S33" s="43">
        <f>PL!S33</f>
        <v>1</v>
      </c>
      <c r="T33" s="42" t="s">
        <v>92</v>
      </c>
      <c r="U33" s="44">
        <f>PL!U33</f>
        <v>1</v>
      </c>
      <c r="V33" s="45">
        <f>IF(R33&gt;0,S33/(R33-1),-0.001)</f>
        <v>0.5</v>
      </c>
      <c r="W33" s="46">
        <v>214</v>
      </c>
      <c r="X33" s="47" t="s">
        <v>45</v>
      </c>
      <c r="Y33" s="48">
        <v>213</v>
      </c>
      <c r="Z33" s="49">
        <f>IF(R33&gt;0,W33-Y33,-9999)</f>
        <v>1</v>
      </c>
      <c r="AA33" s="50">
        <f>IF(R33&gt;0,W33/Y33,-0.001)</f>
        <v>1.0046948356807512</v>
      </c>
      <c r="AB33" s="51">
        <f>IF(R33&gt;0,W33/R33,-0.1)</f>
        <v>71.33333333333333</v>
      </c>
      <c r="AC33" s="47" t="s">
        <v>45</v>
      </c>
      <c r="AD33" s="52">
        <f>IF(R33&gt;0,Y33/R33,-0.1)</f>
        <v>71</v>
      </c>
      <c r="AE33" s="51">
        <f>IF(R33&gt;0,AB33-AD33,-0.1)</f>
        <v>0.3333333333333286</v>
      </c>
      <c r="AF33" s="39" t="s">
        <v>47</v>
      </c>
      <c r="AG33" s="42">
        <f>AH33+AJ33</f>
        <v>4</v>
      </c>
      <c r="AH33" s="43">
        <f>PL!AH33</f>
        <v>1</v>
      </c>
      <c r="AI33" s="42" t="s">
        <v>43</v>
      </c>
      <c r="AJ33" s="44">
        <f>PL!AJ33</f>
        <v>3</v>
      </c>
      <c r="AK33" s="45">
        <f>IF(AG33&gt;0,AH33/AG33,-0.001)</f>
        <v>0.25</v>
      </c>
      <c r="AL33" s="46">
        <v>283</v>
      </c>
      <c r="AM33" s="47" t="s">
        <v>45</v>
      </c>
      <c r="AN33" s="48">
        <v>317</v>
      </c>
      <c r="AO33" s="49">
        <f>IF(AG33&gt;0,AL33-AN33,-9999)</f>
        <v>-34</v>
      </c>
      <c r="AP33" s="50">
        <f>IF(AG33&gt;0,AL33/AN33,-0.001)</f>
        <v>0.8927444794952681</v>
      </c>
      <c r="AQ33" s="51">
        <f>IF(AG33&gt;0,AL33/AG33,-0.1)</f>
        <v>70.75</v>
      </c>
      <c r="AR33" s="47" t="s">
        <v>45</v>
      </c>
      <c r="AS33" s="52">
        <f>IF(AG33&gt;0,AN33/AG33,-0.1)</f>
        <v>79.25</v>
      </c>
      <c r="AT33" s="51">
        <f>IF(AG33&gt;0,AQ33-AS33,-0.1)</f>
        <v>-8.5</v>
      </c>
      <c r="AU33" s="39" t="s">
        <v>47</v>
      </c>
      <c r="AV33" s="42">
        <f>AW33+AY33</f>
        <v>0</v>
      </c>
      <c r="AW33" s="43" t="s">
        <v>50</v>
      </c>
      <c r="AX33" s="42" t="s">
        <v>43</v>
      </c>
      <c r="AY33" s="44" t="s">
        <v>50</v>
      </c>
      <c r="AZ33" s="45">
        <f>IF(AV33&gt;0,AW33/AV33,-0.001)</f>
        <v>-0.001</v>
      </c>
      <c r="BA33" s="46">
        <v>0</v>
      </c>
      <c r="BB33" s="47" t="s">
        <v>45</v>
      </c>
      <c r="BC33" s="48">
        <v>0</v>
      </c>
      <c r="BD33" s="49">
        <f>IF(AV33&gt;0,BA33-BC33,-9999)</f>
        <v>-9999</v>
      </c>
      <c r="BE33" s="50">
        <f>IF(AV33&gt;0,BA33/BC33,-0.001)</f>
        <v>-0.001</v>
      </c>
      <c r="BF33" s="51">
        <f>IF(AV33&gt;0,BA33/AV33,-0.1)</f>
        <v>-0.1</v>
      </c>
      <c r="BG33" s="47" t="s">
        <v>45</v>
      </c>
      <c r="BH33" s="52">
        <f>IF(AV33&gt;0,BC33/AV33,-0.1)</f>
        <v>-0.1</v>
      </c>
      <c r="BI33" s="51">
        <f>IF(AV33&gt;0,BF33-BH33,-0.1)</f>
        <v>-0.1</v>
      </c>
    </row>
    <row r="34" spans="1:61" s="40" customFormat="1" ht="12.75">
      <c r="A34" s="27" t="s">
        <v>77</v>
      </c>
      <c r="B34" s="28" t="s">
        <v>56</v>
      </c>
      <c r="C34" s="29">
        <f>R34+AG34+AV34</f>
        <v>6</v>
      </c>
      <c r="D34" s="30">
        <f>S34+AH34+AW34</f>
        <v>3</v>
      </c>
      <c r="E34" s="29" t="s">
        <v>43</v>
      </c>
      <c r="F34" s="31">
        <f>U34+AJ34+AY34</f>
        <v>3</v>
      </c>
      <c r="G34" s="32">
        <f>IF(C34&gt;0,D34/C34,-0.001)</f>
        <v>0.5</v>
      </c>
      <c r="H34" s="33">
        <f>W34+AL34+BA34</f>
        <v>445</v>
      </c>
      <c r="I34" s="28" t="s">
        <v>45</v>
      </c>
      <c r="J34" s="34">
        <f>Y34+AN34+BC34</f>
        <v>433</v>
      </c>
      <c r="K34" s="35">
        <f>IF(C34&gt;0,H34-J34,-9999)</f>
        <v>12</v>
      </c>
      <c r="L34" s="36">
        <f>IF(C34&gt;0,H34/J34,-0.001)</f>
        <v>1.0277136258660509</v>
      </c>
      <c r="M34" s="37">
        <f>IF(C34&gt;0,H34/C34,-0.1)</f>
        <v>74.16666666666667</v>
      </c>
      <c r="N34" s="28" t="s">
        <v>45</v>
      </c>
      <c r="O34" s="38">
        <f>IF(C34&gt;0,J34/C34,-0.1)</f>
        <v>72.16666666666667</v>
      </c>
      <c r="P34" s="37">
        <f>IF(C34&gt;0,M34-O34,-0.1)</f>
        <v>2</v>
      </c>
      <c r="Q34" s="39"/>
      <c r="R34" s="29">
        <f>S34+U34</f>
        <v>3</v>
      </c>
      <c r="S34" s="30">
        <f>PL!S34</f>
        <v>2</v>
      </c>
      <c r="T34" s="29" t="s">
        <v>43</v>
      </c>
      <c r="U34" s="31">
        <f>PL!U34</f>
        <v>1</v>
      </c>
      <c r="V34" s="32">
        <f>IF(R34&gt;0,S34/R34,-0.001)</f>
        <v>0.6666666666666666</v>
      </c>
      <c r="W34" s="33">
        <f>PL!W34</f>
        <v>228</v>
      </c>
      <c r="X34" s="28" t="s">
        <v>45</v>
      </c>
      <c r="Y34" s="34">
        <f>PL!Y34</f>
        <v>202</v>
      </c>
      <c r="Z34" s="35">
        <f>IF(R34&gt;0,W34-Y34,-9999)</f>
        <v>26</v>
      </c>
      <c r="AA34" s="36">
        <f>IF(R34&gt;0,W34/Y34,-0.001)</f>
        <v>1.1287128712871286</v>
      </c>
      <c r="AB34" s="37">
        <f>IF(R34&gt;0,W34/R34,-0.1)</f>
        <v>76</v>
      </c>
      <c r="AC34" s="28" t="s">
        <v>45</v>
      </c>
      <c r="AD34" s="38">
        <f>IF(R34&gt;0,Y34/R34,-0.1)</f>
        <v>67.33333333333333</v>
      </c>
      <c r="AE34" s="37">
        <f>IF(R34&gt;0,AB34-AD34,-0.1)</f>
        <v>8.666666666666671</v>
      </c>
      <c r="AF34" s="39" t="s">
        <v>47</v>
      </c>
      <c r="AG34" s="29">
        <f>AH34+AJ34</f>
        <v>3</v>
      </c>
      <c r="AH34" s="30">
        <f>PL!AH34</f>
        <v>1</v>
      </c>
      <c r="AI34" s="29" t="s">
        <v>43</v>
      </c>
      <c r="AJ34" s="31">
        <f>PL!AJ34</f>
        <v>2</v>
      </c>
      <c r="AK34" s="32">
        <f>IF(AG34&gt;0,AH34/AG34,-0.001)</f>
        <v>0.3333333333333333</v>
      </c>
      <c r="AL34" s="33">
        <f>PL!AL34</f>
        <v>217</v>
      </c>
      <c r="AM34" s="28" t="s">
        <v>45</v>
      </c>
      <c r="AN34" s="34">
        <f>PL!AN34</f>
        <v>231</v>
      </c>
      <c r="AO34" s="35">
        <f>IF(AG34&gt;0,AL34-AN34,-9999)</f>
        <v>-14</v>
      </c>
      <c r="AP34" s="36">
        <f>IF(AG34&gt;0,AL34/AN34,-0.001)</f>
        <v>0.9393939393939394</v>
      </c>
      <c r="AQ34" s="37">
        <f>IF(AG34&gt;0,AL34/AG34,-0.1)</f>
        <v>72.33333333333333</v>
      </c>
      <c r="AR34" s="28" t="s">
        <v>45</v>
      </c>
      <c r="AS34" s="38">
        <f>IF(AG34&gt;0,AN34/AG34,-0.1)</f>
        <v>77</v>
      </c>
      <c r="AT34" s="37">
        <f>IF(AG34&gt;0,AQ34-AS34,-0.1)</f>
        <v>-4.666666666666671</v>
      </c>
      <c r="AU34" s="39" t="s">
        <v>47</v>
      </c>
      <c r="AV34" s="29">
        <f>AW34+AY34</f>
        <v>0</v>
      </c>
      <c r="AW34" s="30" t="s">
        <v>50</v>
      </c>
      <c r="AX34" s="29" t="s">
        <v>43</v>
      </c>
      <c r="AY34" s="31" t="s">
        <v>50</v>
      </c>
      <c r="AZ34" s="32">
        <f>IF(AV34&gt;0,AW34/AV34,-0.001)</f>
        <v>-0.001</v>
      </c>
      <c r="BA34" s="33">
        <v>0</v>
      </c>
      <c r="BB34" s="28" t="s">
        <v>45</v>
      </c>
      <c r="BC34" s="34">
        <v>0</v>
      </c>
      <c r="BD34" s="35">
        <f>IF(AV34&gt;0,BA34-BC34,-9999)</f>
        <v>-9999</v>
      </c>
      <c r="BE34" s="36">
        <f>IF(AV34&gt;0,BA34/BC34,-0.001)</f>
        <v>-0.001</v>
      </c>
      <c r="BF34" s="37">
        <f>IF(AV34&gt;0,BA34/AV34,-0.1)</f>
        <v>-0.1</v>
      </c>
      <c r="BG34" s="28" t="s">
        <v>45</v>
      </c>
      <c r="BH34" s="38">
        <f>IF(AV34&gt;0,BC34/AV34,-0.1)</f>
        <v>-0.1</v>
      </c>
      <c r="BI34" s="37">
        <f>IF(AV34&gt;0,BF34-BH34,-0.1)</f>
        <v>-0.1</v>
      </c>
    </row>
    <row r="35" spans="1:61" s="40" customFormat="1" ht="12.75">
      <c r="A35" s="40" t="s">
        <v>78</v>
      </c>
      <c r="B35" s="41" t="s">
        <v>56</v>
      </c>
      <c r="C35" s="42">
        <f>R35+AG35+AV35</f>
        <v>0</v>
      </c>
      <c r="D35" s="43">
        <f>S35+AH35+AW35</f>
        <v>0</v>
      </c>
      <c r="E35" s="42" t="s">
        <v>43</v>
      </c>
      <c r="F35" s="44">
        <f>U35+AJ35+AY35</f>
        <v>0</v>
      </c>
      <c r="G35" s="45">
        <f>IF(C35&gt;0,D35/C35,-0.001)</f>
        <v>-0.001</v>
      </c>
      <c r="H35" s="46">
        <f>W35+AL35+BA35</f>
        <v>0</v>
      </c>
      <c r="I35" s="47" t="s">
        <v>45</v>
      </c>
      <c r="J35" s="48">
        <f>Y35+AN35+BC35</f>
        <v>0</v>
      </c>
      <c r="K35" s="49">
        <f>IF(C35&gt;0,H35-J35,-9999)</f>
        <v>-9999</v>
      </c>
      <c r="L35" s="50">
        <f>IF(C35&gt;0,H35/J35,-0.001)</f>
        <v>-0.001</v>
      </c>
      <c r="M35" s="51">
        <f>IF(C35&gt;0,H35/C35,-0.1)</f>
        <v>-0.1</v>
      </c>
      <c r="N35" s="47" t="s">
        <v>45</v>
      </c>
      <c r="O35" s="52">
        <f>IF(C35&gt;0,J35/C35,-0.1)</f>
        <v>-0.1</v>
      </c>
      <c r="P35" s="51">
        <f>IF(C35&gt;0,M35-O35,-0.1)</f>
        <v>-0.1</v>
      </c>
      <c r="Q35" s="39"/>
      <c r="R35" s="42">
        <f>S35+U35</f>
        <v>0</v>
      </c>
      <c r="S35" s="43">
        <f>PL!S35</f>
        <v>0</v>
      </c>
      <c r="T35" s="42" t="s">
        <v>43</v>
      </c>
      <c r="U35" s="44">
        <f>PL!U35</f>
        <v>0</v>
      </c>
      <c r="V35" s="45">
        <f>IF(R35&gt;0,S35/R35,-0.001)</f>
        <v>-0.001</v>
      </c>
      <c r="W35" s="46">
        <f>PL!W35</f>
        <v>0</v>
      </c>
      <c r="X35" s="47" t="s">
        <v>45</v>
      </c>
      <c r="Y35" s="48">
        <f>PL!Y35</f>
        <v>0</v>
      </c>
      <c r="Z35" s="49">
        <f>IF(R35&gt;0,W35-Y35,-9999)</f>
        <v>-9999</v>
      </c>
      <c r="AA35" s="50">
        <f>IF(R35&gt;0,W35/Y35,-0.001)</f>
        <v>-0.001</v>
      </c>
      <c r="AB35" s="51">
        <f>IF(R35&gt;0,W35/R35,-0.1)</f>
        <v>-0.1</v>
      </c>
      <c r="AC35" s="47" t="s">
        <v>45</v>
      </c>
      <c r="AD35" s="52">
        <f>IF(R35&gt;0,Y35/R35,-0.1)</f>
        <v>-0.1</v>
      </c>
      <c r="AE35" s="51">
        <f>IF(R35&gt;0,AB35-AD35,-0.1)</f>
        <v>-0.1</v>
      </c>
      <c r="AF35" s="39" t="s">
        <v>47</v>
      </c>
      <c r="AG35" s="42">
        <f>AH35+AJ35</f>
        <v>0</v>
      </c>
      <c r="AH35" s="43">
        <f>PL!AH35</f>
        <v>0</v>
      </c>
      <c r="AI35" s="42" t="s">
        <v>43</v>
      </c>
      <c r="AJ35" s="44">
        <f>PL!AJ35</f>
        <v>0</v>
      </c>
      <c r="AK35" s="45">
        <f>IF(AG35&gt;0,AH35/AG35,-0.001)</f>
        <v>-0.001</v>
      </c>
      <c r="AL35" s="46">
        <f>PL!AL35</f>
        <v>0</v>
      </c>
      <c r="AM35" s="47" t="s">
        <v>45</v>
      </c>
      <c r="AN35" s="48">
        <f>PL!AN35</f>
        <v>0</v>
      </c>
      <c r="AO35" s="49">
        <f>IF(AG35&gt;0,AL35-AN35,-9999)</f>
        <v>-9999</v>
      </c>
      <c r="AP35" s="50">
        <f>IF(AG35&gt;0,AL35/AN35,-0.001)</f>
        <v>-0.001</v>
      </c>
      <c r="AQ35" s="51">
        <f>IF(AG35&gt;0,AL35/AG35,-0.1)</f>
        <v>-0.1</v>
      </c>
      <c r="AR35" s="47" t="s">
        <v>45</v>
      </c>
      <c r="AS35" s="52">
        <f>IF(AG35&gt;0,AN35/AG35,-0.1)</f>
        <v>-0.1</v>
      </c>
      <c r="AT35" s="51">
        <f>IF(AG35&gt;0,AQ35-AS35,-0.1)</f>
        <v>-0.1</v>
      </c>
      <c r="AU35" s="39" t="s">
        <v>47</v>
      </c>
      <c r="AV35" s="42">
        <f>AW35+AY35</f>
        <v>0</v>
      </c>
      <c r="AW35" s="43" t="s">
        <v>50</v>
      </c>
      <c r="AX35" s="42" t="s">
        <v>43</v>
      </c>
      <c r="AY35" s="44" t="s">
        <v>50</v>
      </c>
      <c r="AZ35" s="45">
        <f>IF(AV35&gt;0,AW35/AV35,-0.001)</f>
        <v>-0.001</v>
      </c>
      <c r="BA35" s="46">
        <v>0</v>
      </c>
      <c r="BB35" s="47" t="s">
        <v>45</v>
      </c>
      <c r="BC35" s="48">
        <v>0</v>
      </c>
      <c r="BD35" s="49">
        <f>IF(AV35&gt;0,BA35-BC35,-9999)</f>
        <v>-9999</v>
      </c>
      <c r="BE35" s="50">
        <f>IF(AV35&gt;0,BA35/BC35,-0.001)</f>
        <v>-0.001</v>
      </c>
      <c r="BF35" s="51">
        <f>IF(AV35&gt;0,BA35/AV35,-0.1)</f>
        <v>-0.1</v>
      </c>
      <c r="BG35" s="47" t="s">
        <v>45</v>
      </c>
      <c r="BH35" s="52">
        <f>IF(AV35&gt;0,BC35/AV35,-0.1)</f>
        <v>-0.1</v>
      </c>
      <c r="BI35" s="51">
        <f>IF(AV35&gt;0,BF35-BH35,-0.1)</f>
        <v>-0.1</v>
      </c>
    </row>
    <row r="36" spans="1:61" s="40" customFormat="1" ht="12.75">
      <c r="A36" s="27" t="s">
        <v>79</v>
      </c>
      <c r="B36" s="28" t="s">
        <v>56</v>
      </c>
      <c r="C36" s="29">
        <f>R36+AG36+AV36</f>
        <v>5</v>
      </c>
      <c r="D36" s="30">
        <f>S36+AH36+AW36</f>
        <v>3</v>
      </c>
      <c r="E36" s="29" t="s">
        <v>43</v>
      </c>
      <c r="F36" s="31">
        <f>U36+AJ36+AY36</f>
        <v>2</v>
      </c>
      <c r="G36" s="32">
        <f>IF(C36&gt;0,D36/C36,-0.001)</f>
        <v>0.6</v>
      </c>
      <c r="H36" s="33">
        <f>W36+AL36+BA36</f>
        <v>360</v>
      </c>
      <c r="I36" s="28" t="s">
        <v>45</v>
      </c>
      <c r="J36" s="34">
        <f>Y36+AN36+BC36</f>
        <v>319</v>
      </c>
      <c r="K36" s="35">
        <f>IF(C36&gt;0,H36-J36,-9999)</f>
        <v>41</v>
      </c>
      <c r="L36" s="36">
        <f>IF(C36&gt;0,H36/J36,-0.001)</f>
        <v>1.128526645768025</v>
      </c>
      <c r="M36" s="37">
        <f>IF(C36&gt;0,H36/C36,-0.1)</f>
        <v>72</v>
      </c>
      <c r="N36" s="28" t="s">
        <v>45</v>
      </c>
      <c r="O36" s="38">
        <f>IF(C36&gt;0,J36/C36,-0.1)</f>
        <v>63.8</v>
      </c>
      <c r="P36" s="37">
        <f>IF(C36&gt;0,M36-O36,-0.1)</f>
        <v>8.200000000000003</v>
      </c>
      <c r="Q36" s="39"/>
      <c r="R36" s="29">
        <f>S36+U36</f>
        <v>3</v>
      </c>
      <c r="S36" s="30">
        <f>PL!S36</f>
        <v>2</v>
      </c>
      <c r="T36" s="29" t="s">
        <v>43</v>
      </c>
      <c r="U36" s="31">
        <f>PL!U36</f>
        <v>1</v>
      </c>
      <c r="V36" s="32">
        <f>IF(R36&gt;0,S36/R36,-0.001)</f>
        <v>0.6666666666666666</v>
      </c>
      <c r="W36" s="33">
        <f>PL!W36</f>
        <v>216</v>
      </c>
      <c r="X36" s="28" t="s">
        <v>45</v>
      </c>
      <c r="Y36" s="34">
        <f>PL!Y36</f>
        <v>182</v>
      </c>
      <c r="Z36" s="35">
        <f>IF(R36&gt;0,W36-Y36,-9999)</f>
        <v>34</v>
      </c>
      <c r="AA36" s="36">
        <f>IF(R36&gt;0,W36/Y36,-0.001)</f>
        <v>1.1868131868131868</v>
      </c>
      <c r="AB36" s="37">
        <f>IF(R36&gt;0,W36/R36,-0.1)</f>
        <v>72</v>
      </c>
      <c r="AC36" s="28" t="s">
        <v>45</v>
      </c>
      <c r="AD36" s="38">
        <f>IF(R36&gt;0,Y36/R36,-0.1)</f>
        <v>60.666666666666664</v>
      </c>
      <c r="AE36" s="37">
        <f>IF(R36&gt;0,AB36-AD36,-0.1)</f>
        <v>11.333333333333336</v>
      </c>
      <c r="AF36" s="39" t="s">
        <v>47</v>
      </c>
      <c r="AG36" s="29">
        <f>AH36+AJ36</f>
        <v>2</v>
      </c>
      <c r="AH36" s="30">
        <f>PL!AH36</f>
        <v>1</v>
      </c>
      <c r="AI36" s="29" t="s">
        <v>43</v>
      </c>
      <c r="AJ36" s="31">
        <f>PL!AJ36</f>
        <v>1</v>
      </c>
      <c r="AK36" s="32">
        <f>IF(AG36&gt;0,AH36/AG36,-0.001)</f>
        <v>0.5</v>
      </c>
      <c r="AL36" s="33">
        <f>PL!AL36</f>
        <v>144</v>
      </c>
      <c r="AM36" s="28" t="s">
        <v>45</v>
      </c>
      <c r="AN36" s="34">
        <f>PL!AN36</f>
        <v>137</v>
      </c>
      <c r="AO36" s="35">
        <f>IF(AG36&gt;0,AL36-AN36,-9999)</f>
        <v>7</v>
      </c>
      <c r="AP36" s="36">
        <f>IF(AG36&gt;0,AL36/AN36,-0.001)</f>
        <v>1.051094890510949</v>
      </c>
      <c r="AQ36" s="37">
        <f>IF(AG36&gt;0,AL36/AG36,-0.1)</f>
        <v>72</v>
      </c>
      <c r="AR36" s="28" t="s">
        <v>45</v>
      </c>
      <c r="AS36" s="38">
        <f>IF(AG36&gt;0,AN36/AG36,-0.1)</f>
        <v>68.5</v>
      </c>
      <c r="AT36" s="37">
        <f>IF(AG36&gt;0,AQ36-AS36,-0.1)</f>
        <v>3.5</v>
      </c>
      <c r="AU36" s="39" t="s">
        <v>47</v>
      </c>
      <c r="AV36" s="29">
        <f>AW36+AY36</f>
        <v>0</v>
      </c>
      <c r="AW36" s="30" t="s">
        <v>50</v>
      </c>
      <c r="AX36" s="29" t="s">
        <v>43</v>
      </c>
      <c r="AY36" s="31" t="s">
        <v>50</v>
      </c>
      <c r="AZ36" s="32">
        <f>IF(AV36&gt;0,AW36/AV36,-0.001)</f>
        <v>-0.001</v>
      </c>
      <c r="BA36" s="33">
        <v>0</v>
      </c>
      <c r="BB36" s="28" t="s">
        <v>45</v>
      </c>
      <c r="BC36" s="34">
        <v>0</v>
      </c>
      <c r="BD36" s="35">
        <f>IF(AV36&gt;0,BA36-BC36,-9999)</f>
        <v>-9999</v>
      </c>
      <c r="BE36" s="36">
        <f>IF(AV36&gt;0,BA36/BC36,-0.001)</f>
        <v>-0.001</v>
      </c>
      <c r="BF36" s="37">
        <f>IF(AV36&gt;0,BA36/AV36,-0.1)</f>
        <v>-0.1</v>
      </c>
      <c r="BG36" s="28" t="s">
        <v>45</v>
      </c>
      <c r="BH36" s="38">
        <f>IF(AV36&gt;0,BC36/AV36,-0.1)</f>
        <v>-0.1</v>
      </c>
      <c r="BI36" s="37">
        <f>IF(AV36&gt;0,BF36-BH36,-0.1)</f>
        <v>-0.1</v>
      </c>
    </row>
    <row r="37" spans="1:61" s="40" customFormat="1" ht="12.75">
      <c r="A37" s="40" t="s">
        <v>80</v>
      </c>
      <c r="B37" s="41" t="s">
        <v>56</v>
      </c>
      <c r="C37" s="42">
        <f>R37+AG37+AV37</f>
        <v>3</v>
      </c>
      <c r="D37" s="43">
        <f>S37+AH37+AW37</f>
        <v>1</v>
      </c>
      <c r="E37" s="42" t="s">
        <v>43</v>
      </c>
      <c r="F37" s="44">
        <f>U37+AJ37+AY37</f>
        <v>2</v>
      </c>
      <c r="G37" s="45">
        <f>IF(C37&gt;0,D37/C37,-0.001)</f>
        <v>0.3333333333333333</v>
      </c>
      <c r="H37" s="46">
        <f>W37+AL37+BA37</f>
        <v>246</v>
      </c>
      <c r="I37" s="47" t="s">
        <v>45</v>
      </c>
      <c r="J37" s="48">
        <f>Y37+AN37+BC37</f>
        <v>254</v>
      </c>
      <c r="K37" s="49">
        <f>IF(C37&gt;0,H37-J37,-9999)</f>
        <v>-8</v>
      </c>
      <c r="L37" s="50">
        <f>IF(C37&gt;0,H37/J37,-0.001)</f>
        <v>0.968503937007874</v>
      </c>
      <c r="M37" s="51">
        <f>IF(C37&gt;0,H37/C37,-0.1)</f>
        <v>82</v>
      </c>
      <c r="N37" s="47" t="s">
        <v>45</v>
      </c>
      <c r="O37" s="52">
        <f>IF(C37&gt;0,J37/C37,-0.1)</f>
        <v>84.66666666666667</v>
      </c>
      <c r="P37" s="51">
        <f>IF(C37&gt;0,M37-O37,-0.1)</f>
        <v>-2.6666666666666714</v>
      </c>
      <c r="Q37" s="39" t="s">
        <v>47</v>
      </c>
      <c r="R37" s="42">
        <f>S37+U37</f>
        <v>1</v>
      </c>
      <c r="S37" s="43">
        <v>1</v>
      </c>
      <c r="T37" s="42" t="s">
        <v>43</v>
      </c>
      <c r="U37" s="44">
        <v>0</v>
      </c>
      <c r="V37" s="45">
        <f>IF(R37&gt;0,S37/R37,-0.001)</f>
        <v>1</v>
      </c>
      <c r="W37" s="46">
        <v>95</v>
      </c>
      <c r="X37" s="47" t="s">
        <v>45</v>
      </c>
      <c r="Y37" s="48">
        <v>82</v>
      </c>
      <c r="Z37" s="49">
        <f>IF(R37&gt;0,W37-Y37,-9999)</f>
        <v>13</v>
      </c>
      <c r="AA37" s="50">
        <f>IF(R37&gt;0,W37/Y37,-0.001)</f>
        <v>1.1585365853658536</v>
      </c>
      <c r="AB37" s="51">
        <f>IF(R37&gt;0,W37/R37,-0.1)</f>
        <v>95</v>
      </c>
      <c r="AC37" s="47" t="s">
        <v>45</v>
      </c>
      <c r="AD37" s="52">
        <f>IF(R37&gt;0,Y37/R37,-0.1)</f>
        <v>82</v>
      </c>
      <c r="AE37" s="51">
        <f>IF(R37&gt;0,AB37-AD37,-0.1)</f>
        <v>13</v>
      </c>
      <c r="AF37" s="39" t="s">
        <v>47</v>
      </c>
      <c r="AG37" s="42">
        <f>AH37+AJ37</f>
        <v>2</v>
      </c>
      <c r="AH37" s="43">
        <v>0</v>
      </c>
      <c r="AI37" s="42" t="s">
        <v>43</v>
      </c>
      <c r="AJ37" s="44">
        <v>2</v>
      </c>
      <c r="AK37" s="45">
        <f>IF(AG37&gt;0,AH37/AG37,-0.001)</f>
        <v>0</v>
      </c>
      <c r="AL37" s="46">
        <v>151</v>
      </c>
      <c r="AM37" s="47" t="s">
        <v>45</v>
      </c>
      <c r="AN37" s="48">
        <v>172</v>
      </c>
      <c r="AO37" s="49">
        <f>IF(AG37&gt;0,AL37-AN37,-9999)</f>
        <v>-21</v>
      </c>
      <c r="AP37" s="50">
        <f>IF(AG37&gt;0,AL37/AN37,-0.001)</f>
        <v>0.877906976744186</v>
      </c>
      <c r="AQ37" s="51">
        <f>IF(AG37&gt;0,AL37/AG37,-0.1)</f>
        <v>75.5</v>
      </c>
      <c r="AR37" s="47" t="s">
        <v>45</v>
      </c>
      <c r="AS37" s="52">
        <f>IF(AG37&gt;0,AN37/AG37,-0.1)</f>
        <v>86</v>
      </c>
      <c r="AT37" s="51">
        <f>IF(AG37&gt;0,AQ37-AS37,-0.1)</f>
        <v>-10.5</v>
      </c>
      <c r="AU37" s="39" t="s">
        <v>47</v>
      </c>
      <c r="AV37" s="42">
        <f>AW37+AY37</f>
        <v>0</v>
      </c>
      <c r="AW37" s="43" t="s">
        <v>50</v>
      </c>
      <c r="AX37" s="42" t="s">
        <v>43</v>
      </c>
      <c r="AY37" s="44" t="s">
        <v>50</v>
      </c>
      <c r="AZ37" s="45">
        <f>IF(AV37&gt;0,AW37/AV37,-0.001)</f>
        <v>-0.001</v>
      </c>
      <c r="BA37" s="46">
        <v>0</v>
      </c>
      <c r="BB37" s="47" t="s">
        <v>45</v>
      </c>
      <c r="BC37" s="48">
        <v>0</v>
      </c>
      <c r="BD37" s="49">
        <f>IF(AV37&gt;0,BA37-BC37,-9999)</f>
        <v>-9999</v>
      </c>
      <c r="BE37" s="50">
        <f>IF(AV37&gt;0,BA37/BC37,-0.001)</f>
        <v>-0.001</v>
      </c>
      <c r="BF37" s="51">
        <f>IF(AV37&gt;0,BA37/AV37,-0.1)</f>
        <v>-0.1</v>
      </c>
      <c r="BG37" s="47" t="s">
        <v>45</v>
      </c>
      <c r="BH37" s="52">
        <f>IF(AV37&gt;0,BC37/AV37,-0.1)</f>
        <v>-0.1</v>
      </c>
      <c r="BI37" s="51">
        <f>IF(AV37&gt;0,BF37-BH37,-0.1)</f>
        <v>-0.1</v>
      </c>
    </row>
    <row r="38" spans="1:61" s="40" customFormat="1" ht="12.75">
      <c r="A38" s="27" t="s">
        <v>81</v>
      </c>
      <c r="B38" s="28" t="s">
        <v>56</v>
      </c>
      <c r="C38" s="29">
        <f>R38+AG38+AV38</f>
        <v>0</v>
      </c>
      <c r="D38" s="30">
        <f>S38+AH38+AW38</f>
        <v>0</v>
      </c>
      <c r="E38" s="29" t="s">
        <v>43</v>
      </c>
      <c r="F38" s="31">
        <f>U38+AJ38+AY38</f>
        <v>0</v>
      </c>
      <c r="G38" s="32">
        <f>IF(C38&gt;0,D38/C38,-0.001)</f>
        <v>-0.001</v>
      </c>
      <c r="H38" s="33">
        <f>W38+AL38+BA38</f>
        <v>0</v>
      </c>
      <c r="I38" s="28" t="s">
        <v>45</v>
      </c>
      <c r="J38" s="34">
        <f>Y38+AN38+BC38</f>
        <v>0</v>
      </c>
      <c r="K38" s="35">
        <f>IF(C38&gt;0,H38-J38,-9999)</f>
        <v>-9999</v>
      </c>
      <c r="L38" s="36">
        <f>IF(C38&gt;0,H38/J38,-0.001)</f>
        <v>-0.001</v>
      </c>
      <c r="M38" s="37">
        <f>IF(C38&gt;0,H38/C38,-0.1)</f>
        <v>-0.1</v>
      </c>
      <c r="N38" s="28" t="s">
        <v>45</v>
      </c>
      <c r="O38" s="38">
        <f>IF(C38&gt;0,J38/C38,-0.1)</f>
        <v>-0.1</v>
      </c>
      <c r="P38" s="37">
        <f>IF(C38&gt;0,M38-O38,-0.1)</f>
        <v>-0.1</v>
      </c>
      <c r="Q38" s="39"/>
      <c r="R38" s="29">
        <f>S38+U38</f>
        <v>0</v>
      </c>
      <c r="S38" s="30">
        <f>PL!S38</f>
        <v>0</v>
      </c>
      <c r="T38" s="29" t="s">
        <v>43</v>
      </c>
      <c r="U38" s="31">
        <f>PL!U38</f>
        <v>0</v>
      </c>
      <c r="V38" s="32">
        <f>IF(R38&gt;0,S38/R38,-0.001)</f>
        <v>-0.001</v>
      </c>
      <c r="W38" s="33">
        <f>PL!W38</f>
        <v>0</v>
      </c>
      <c r="X38" s="28" t="s">
        <v>45</v>
      </c>
      <c r="Y38" s="34">
        <f>PL!Y38</f>
        <v>0</v>
      </c>
      <c r="Z38" s="35">
        <f>IF(R38&gt;0,W38-Y38,-9999)</f>
        <v>-9999</v>
      </c>
      <c r="AA38" s="36">
        <f>IF(R38&gt;0,W38/Y38,-0.001)</f>
        <v>-0.001</v>
      </c>
      <c r="AB38" s="37">
        <f>IF(R38&gt;0,W38/R38,-0.1)</f>
        <v>-0.1</v>
      </c>
      <c r="AC38" s="28" t="s">
        <v>45</v>
      </c>
      <c r="AD38" s="38">
        <f>IF(R38&gt;0,Y38/R38,-0.1)</f>
        <v>-0.1</v>
      </c>
      <c r="AE38" s="37">
        <f>IF(R38&gt;0,AB38-AD38,-0.1)</f>
        <v>-0.1</v>
      </c>
      <c r="AF38" s="39" t="s">
        <v>47</v>
      </c>
      <c r="AG38" s="29">
        <f>AH38+AJ38</f>
        <v>0</v>
      </c>
      <c r="AH38" s="30">
        <f>PL!AH38</f>
        <v>0</v>
      </c>
      <c r="AI38" s="29" t="s">
        <v>43</v>
      </c>
      <c r="AJ38" s="31">
        <f>PL!AJ38</f>
        <v>0</v>
      </c>
      <c r="AK38" s="32">
        <f>IF(AG38&gt;0,AH38/AG38,-0.001)</f>
        <v>-0.001</v>
      </c>
      <c r="AL38" s="33">
        <f>PL!AL38</f>
        <v>0</v>
      </c>
      <c r="AM38" s="28" t="s">
        <v>45</v>
      </c>
      <c r="AN38" s="34">
        <f>PL!AN38</f>
        <v>0</v>
      </c>
      <c r="AO38" s="35">
        <f>IF(AG38&gt;0,AL38-AN38,-9999)</f>
        <v>-9999</v>
      </c>
      <c r="AP38" s="36">
        <f>IF(AG38&gt;0,AL38/AN38,-0.001)</f>
        <v>-0.001</v>
      </c>
      <c r="AQ38" s="37">
        <f>IF(AG38&gt;0,AL38/AG38,-0.1)</f>
        <v>-0.1</v>
      </c>
      <c r="AR38" s="28" t="s">
        <v>45</v>
      </c>
      <c r="AS38" s="38">
        <f>IF(AG38&gt;0,AN38/AG38,-0.1)</f>
        <v>-0.1</v>
      </c>
      <c r="AT38" s="37">
        <f>IF(AG38&gt;0,AQ38-AS38,-0.1)</f>
        <v>-0.1</v>
      </c>
      <c r="AU38" s="39" t="s">
        <v>47</v>
      </c>
      <c r="AV38" s="29">
        <f>AW38+AY38</f>
        <v>0</v>
      </c>
      <c r="AW38" s="30" t="s">
        <v>50</v>
      </c>
      <c r="AX38" s="29" t="s">
        <v>43</v>
      </c>
      <c r="AY38" s="31" t="s">
        <v>50</v>
      </c>
      <c r="AZ38" s="32">
        <f>IF(AV38&gt;0,AW38/AV38,-0.001)</f>
        <v>-0.001</v>
      </c>
      <c r="BA38" s="33">
        <v>0</v>
      </c>
      <c r="BB38" s="28" t="s">
        <v>45</v>
      </c>
      <c r="BC38" s="34">
        <v>0</v>
      </c>
      <c r="BD38" s="35">
        <f>IF(AV38&gt;0,BA38-BC38,-9999)</f>
        <v>-9999</v>
      </c>
      <c r="BE38" s="36">
        <f>IF(AV38&gt;0,BA38/BC38,-0.001)</f>
        <v>-0.001</v>
      </c>
      <c r="BF38" s="37">
        <f>IF(AV38&gt;0,BA38/AV38,-0.1)</f>
        <v>-0.1</v>
      </c>
      <c r="BG38" s="28" t="s">
        <v>45</v>
      </c>
      <c r="BH38" s="38">
        <f>IF(AV38&gt;0,BC38/AV38,-0.1)</f>
        <v>-0.1</v>
      </c>
      <c r="BI38" s="37">
        <f>IF(AV38&gt;0,BF38-BH38,-0.1)</f>
        <v>-0.1</v>
      </c>
    </row>
    <row r="39" spans="1:61" s="40" customFormat="1" ht="12.75">
      <c r="A39" s="40" t="s">
        <v>82</v>
      </c>
      <c r="B39" s="41" t="s">
        <v>56</v>
      </c>
      <c r="C39" s="42">
        <f>R39+AG39+AV39</f>
        <v>0</v>
      </c>
      <c r="D39" s="43">
        <f>S39+AH39+AW39</f>
        <v>0</v>
      </c>
      <c r="E39" s="42" t="s">
        <v>43</v>
      </c>
      <c r="F39" s="44">
        <f>U39+AJ39+AY39</f>
        <v>0</v>
      </c>
      <c r="G39" s="45">
        <f>IF(C39&gt;0,D39/C39,-0.001)</f>
        <v>-0.001</v>
      </c>
      <c r="H39" s="46">
        <f>W39+AL39+BA39</f>
        <v>0</v>
      </c>
      <c r="I39" s="47" t="s">
        <v>45</v>
      </c>
      <c r="J39" s="48">
        <f>Y39+AN39+BC39</f>
        <v>0</v>
      </c>
      <c r="K39" s="49">
        <f>IF(C39&gt;0,H39-J39,-9999)</f>
        <v>-9999</v>
      </c>
      <c r="L39" s="50">
        <f>IF(C39&gt;0,H39/J39,-0.001)</f>
        <v>-0.001</v>
      </c>
      <c r="M39" s="51">
        <f>IF(C39&gt;0,H39/C39,-0.1)</f>
        <v>-0.1</v>
      </c>
      <c r="N39" s="47" t="s">
        <v>45</v>
      </c>
      <c r="O39" s="52">
        <f>IF(C39&gt;0,J39/C39,-0.1)</f>
        <v>-0.1</v>
      </c>
      <c r="P39" s="51">
        <f>IF(C39&gt;0,M39-O39,-0.1)</f>
        <v>-0.1</v>
      </c>
      <c r="Q39" s="39"/>
      <c r="R39" s="42">
        <f>S39+U39</f>
        <v>0</v>
      </c>
      <c r="S39" s="43">
        <f>PL!S39</f>
        <v>0</v>
      </c>
      <c r="T39" s="42" t="s">
        <v>43</v>
      </c>
      <c r="U39" s="44">
        <f>PL!U39</f>
        <v>0</v>
      </c>
      <c r="V39" s="45">
        <f>IF(R39&gt;0,S39/R39,-0.001)</f>
        <v>-0.001</v>
      </c>
      <c r="W39" s="46">
        <f>PL!W39</f>
        <v>0</v>
      </c>
      <c r="X39" s="47" t="s">
        <v>45</v>
      </c>
      <c r="Y39" s="48">
        <f>PL!Y39</f>
        <v>0</v>
      </c>
      <c r="Z39" s="49">
        <f>IF(R39&gt;0,W39-Y39,-9999)</f>
        <v>-9999</v>
      </c>
      <c r="AA39" s="50">
        <f>IF(R39&gt;0,W39/Y39,-0.001)</f>
        <v>-0.001</v>
      </c>
      <c r="AB39" s="51">
        <f>IF(R39&gt;0,W39/R39,-0.1)</f>
        <v>-0.1</v>
      </c>
      <c r="AC39" s="47" t="s">
        <v>45</v>
      </c>
      <c r="AD39" s="52">
        <f>IF(R39&gt;0,Y39/R39,-0.1)</f>
        <v>-0.1</v>
      </c>
      <c r="AE39" s="51">
        <f>IF(R39&gt;0,AB39-AD39,-0.1)</f>
        <v>-0.1</v>
      </c>
      <c r="AF39" s="39" t="s">
        <v>47</v>
      </c>
      <c r="AG39" s="42">
        <f>AH39+AJ39</f>
        <v>0</v>
      </c>
      <c r="AH39" s="43">
        <f>PL!AH39</f>
        <v>0</v>
      </c>
      <c r="AI39" s="42" t="s">
        <v>43</v>
      </c>
      <c r="AJ39" s="44">
        <f>PL!AJ39</f>
        <v>0</v>
      </c>
      <c r="AK39" s="45">
        <f>IF(AG39&gt;0,AH39/AG39,-0.001)</f>
        <v>-0.001</v>
      </c>
      <c r="AL39" s="46">
        <f>PL!AL39</f>
        <v>0</v>
      </c>
      <c r="AM39" s="47" t="s">
        <v>45</v>
      </c>
      <c r="AN39" s="48">
        <f>PL!AN39</f>
        <v>0</v>
      </c>
      <c r="AO39" s="49">
        <f>IF(AG39&gt;0,AL39-AN39,-9999)</f>
        <v>-9999</v>
      </c>
      <c r="AP39" s="50">
        <f>IF(AG39&gt;0,AL39/AN39,-0.001)</f>
        <v>-0.001</v>
      </c>
      <c r="AQ39" s="51">
        <f>IF(AG39&gt;0,AL39/AG39,-0.1)</f>
        <v>-0.1</v>
      </c>
      <c r="AR39" s="47" t="s">
        <v>45</v>
      </c>
      <c r="AS39" s="52">
        <f>IF(AG39&gt;0,AN39/AG39,-0.1)</f>
        <v>-0.1</v>
      </c>
      <c r="AT39" s="51">
        <f>IF(AG39&gt;0,AQ39-AS39,-0.1)</f>
        <v>-0.1</v>
      </c>
      <c r="AU39" s="39" t="s">
        <v>47</v>
      </c>
      <c r="AV39" s="42">
        <f>AW39+AY39</f>
        <v>0</v>
      </c>
      <c r="AW39" s="43" t="s">
        <v>50</v>
      </c>
      <c r="AX39" s="42" t="s">
        <v>43</v>
      </c>
      <c r="AY39" s="44" t="s">
        <v>50</v>
      </c>
      <c r="AZ39" s="45">
        <f>IF(AV39&gt;0,AW39/AV39,-0.001)</f>
        <v>-0.001</v>
      </c>
      <c r="BA39" s="46">
        <v>0</v>
      </c>
      <c r="BB39" s="47" t="s">
        <v>45</v>
      </c>
      <c r="BC39" s="48">
        <v>0</v>
      </c>
      <c r="BD39" s="49">
        <f>IF(AV39&gt;0,BA39-BC39,-9999)</f>
        <v>-9999</v>
      </c>
      <c r="BE39" s="50">
        <f>IF(AV39&gt;0,BA39/BC39,-0.001)</f>
        <v>-0.001</v>
      </c>
      <c r="BF39" s="51">
        <f>IF(AV39&gt;0,BA39/AV39,-0.1)</f>
        <v>-0.1</v>
      </c>
      <c r="BG39" s="47" t="s">
        <v>45</v>
      </c>
      <c r="BH39" s="52">
        <f>IF(AV39&gt;0,BC39/AV39,-0.1)</f>
        <v>-0.1</v>
      </c>
      <c r="BI39" s="51">
        <f>IF(AV39&gt;0,BF39-BH39,-0.1)</f>
        <v>-0.1</v>
      </c>
    </row>
    <row r="40" spans="1:61" s="65" customFormat="1" ht="12.75">
      <c r="A40" s="53"/>
      <c r="B40" s="54"/>
      <c r="C40" s="55"/>
      <c r="D40" s="56"/>
      <c r="E40" s="55"/>
      <c r="F40" s="57"/>
      <c r="G40" s="58"/>
      <c r="H40" s="59"/>
      <c r="I40" s="54"/>
      <c r="J40" s="60"/>
      <c r="K40" s="61"/>
      <c r="L40" s="62"/>
      <c r="M40" s="63"/>
      <c r="N40" s="54"/>
      <c r="O40" s="64"/>
      <c r="P40" s="63"/>
      <c r="Q40" s="39"/>
      <c r="R40" s="55"/>
      <c r="S40" s="56"/>
      <c r="T40" s="55"/>
      <c r="U40" s="57"/>
      <c r="V40" s="58"/>
      <c r="W40" s="59"/>
      <c r="X40" s="54"/>
      <c r="Y40" s="60"/>
      <c r="Z40" s="61"/>
      <c r="AA40" s="62"/>
      <c r="AB40" s="63"/>
      <c r="AC40" s="54"/>
      <c r="AD40" s="64"/>
      <c r="AE40" s="63"/>
      <c r="AF40" s="39"/>
      <c r="AG40" s="55"/>
      <c r="AH40" s="56"/>
      <c r="AI40" s="55"/>
      <c r="AJ40" s="57"/>
      <c r="AK40" s="58"/>
      <c r="AL40" s="59"/>
      <c r="AM40" s="54"/>
      <c r="AN40" s="60"/>
      <c r="AO40" s="61"/>
      <c r="AP40" s="62"/>
      <c r="AQ40" s="63"/>
      <c r="AR40" s="54"/>
      <c r="AS40" s="64"/>
      <c r="AT40" s="63"/>
      <c r="AU40" s="39"/>
      <c r="AV40" s="55"/>
      <c r="AW40" s="56"/>
      <c r="AX40" s="55"/>
      <c r="AY40" s="57"/>
      <c r="AZ40" s="58"/>
      <c r="BA40" s="59"/>
      <c r="BB40" s="54"/>
      <c r="BC40" s="60"/>
      <c r="BD40" s="61"/>
      <c r="BE40" s="62"/>
      <c r="BF40" s="63"/>
      <c r="BG40" s="54"/>
      <c r="BH40" s="64"/>
      <c r="BI40" s="63"/>
    </row>
    <row r="41" spans="1:61" ht="12.75">
      <c r="A41" s="66" t="s">
        <v>83</v>
      </c>
      <c r="B41" s="67" t="s">
        <v>49</v>
      </c>
      <c r="C41" s="29">
        <f>R41+AG41+AV41</f>
        <v>28</v>
      </c>
      <c r="D41" s="30">
        <f>S41+AH41+AW41</f>
        <v>18</v>
      </c>
      <c r="E41" s="29" t="s">
        <v>43</v>
      </c>
      <c r="F41" s="31">
        <f>U41+AJ41+AY41</f>
        <v>10</v>
      </c>
      <c r="G41" s="32">
        <f>IF(C41&gt;0,D41/C41,-0.001)</f>
        <v>0.6428571428571429</v>
      </c>
      <c r="H41" s="33">
        <f>W41+AL41+BA41</f>
        <v>2095</v>
      </c>
      <c r="I41" s="28" t="s">
        <v>45</v>
      </c>
      <c r="J41" s="34">
        <f>Y41+AN41+BC41</f>
        <v>2007</v>
      </c>
      <c r="K41" s="35">
        <f>IF(C41&gt;0,H41-J41,-9999)</f>
        <v>88</v>
      </c>
      <c r="L41" s="36">
        <f>IF(C41&gt;0,H41/J41,-0.001)</f>
        <v>1.0438465371200798</v>
      </c>
      <c r="M41" s="37">
        <f>IF(C41&gt;0,H41/C41,-0.1)</f>
        <v>74.82142857142857</v>
      </c>
      <c r="N41" s="28" t="s">
        <v>45</v>
      </c>
      <c r="O41" s="38">
        <f>IF(C41&gt;0,J41/C41,-0.1)</f>
        <v>71.67857142857143</v>
      </c>
      <c r="P41" s="37">
        <f>IF(C41&gt;0,M41-O41,-0.1)</f>
        <v>3.142857142857139</v>
      </c>
      <c r="Q41" s="39" t="s">
        <v>47</v>
      </c>
      <c r="R41" s="68">
        <f>S41+U41</f>
        <v>14</v>
      </c>
      <c r="S41" s="69">
        <f>SUM(S8:S12)</f>
        <v>11</v>
      </c>
      <c r="T41" s="68" t="s">
        <v>43</v>
      </c>
      <c r="U41" s="70">
        <f>SUM(U8:U12)</f>
        <v>3</v>
      </c>
      <c r="V41" s="32">
        <f>IF(R41&gt;0,S41/R41,-0.001)</f>
        <v>0.7857142857142857</v>
      </c>
      <c r="W41" s="71">
        <f>SUM(W8:W12)</f>
        <v>1100</v>
      </c>
      <c r="X41" s="67" t="s">
        <v>45</v>
      </c>
      <c r="Y41" s="72">
        <f>SUM(Y8:Y12)</f>
        <v>970</v>
      </c>
      <c r="Z41" s="35">
        <f>IF(R41&gt;0,W41-Y41,-9999)</f>
        <v>130</v>
      </c>
      <c r="AA41" s="36">
        <f>IF(R41&gt;0,W41/Y41,-0.001)</f>
        <v>1.134020618556701</v>
      </c>
      <c r="AB41" s="37">
        <f>IF(R41&gt;0,W41/R41,-0.1)</f>
        <v>78.57142857142857</v>
      </c>
      <c r="AC41" s="28" t="s">
        <v>45</v>
      </c>
      <c r="AD41" s="38">
        <f>IF(R41&gt;0,Y41/R41,-0.1)</f>
        <v>69.28571428571429</v>
      </c>
      <c r="AE41" s="37">
        <f>IF(R41&gt;0,AB41-AD41,-0.1)</f>
        <v>9.285714285714278</v>
      </c>
      <c r="AF41" s="39" t="s">
        <v>47</v>
      </c>
      <c r="AG41" s="68">
        <f>AH41+AJ41</f>
        <v>14</v>
      </c>
      <c r="AH41" s="69">
        <f>SUM(AH8:AH12)</f>
        <v>7</v>
      </c>
      <c r="AI41" s="68" t="s">
        <v>43</v>
      </c>
      <c r="AJ41" s="70">
        <f>SUM(AJ8:AJ12)</f>
        <v>7</v>
      </c>
      <c r="AK41" s="32">
        <f>IF(AG41&gt;0,AH41/AG41,-0.001)</f>
        <v>0.5</v>
      </c>
      <c r="AL41" s="71">
        <f>SUM(AL8:AL12)</f>
        <v>995</v>
      </c>
      <c r="AM41" s="67" t="s">
        <v>45</v>
      </c>
      <c r="AN41" s="72">
        <f>SUM(AN8:AN12)</f>
        <v>1037</v>
      </c>
      <c r="AO41" s="35">
        <f>IF(AG41&gt;0,AL41-AN41,-9999)</f>
        <v>-42</v>
      </c>
      <c r="AP41" s="36">
        <f>IF(AG41&gt;0,AL41/AN41,-0.001)</f>
        <v>0.9594985535197685</v>
      </c>
      <c r="AQ41" s="37">
        <f>IF(AG41&gt;0,AL41/AG41,-0.1)</f>
        <v>71.07142857142857</v>
      </c>
      <c r="AR41" s="28" t="s">
        <v>45</v>
      </c>
      <c r="AS41" s="38">
        <f>IF(AG41&gt;0,AN41/AG41,-0.1)</f>
        <v>74.07142857142857</v>
      </c>
      <c r="AT41" s="37">
        <f>IF(AG41&gt;0,AQ41-AS41,-0.1)</f>
        <v>-3</v>
      </c>
      <c r="AU41" s="39" t="s">
        <v>47</v>
      </c>
      <c r="AV41" s="68">
        <f>AW41+AY41</f>
        <v>0</v>
      </c>
      <c r="AW41" s="69">
        <f>SUM(AW8:AW12)</f>
        <v>0</v>
      </c>
      <c r="AX41" s="68" t="s">
        <v>43</v>
      </c>
      <c r="AY41" s="70">
        <f>SUM(AY8:AY12)</f>
        <v>0</v>
      </c>
      <c r="AZ41" s="32">
        <f>IF(AV41&gt;0,AW41/AV41,-0.001)</f>
        <v>-0.001</v>
      </c>
      <c r="BA41" s="71">
        <f>SUM(BA8:BA12)</f>
        <v>0</v>
      </c>
      <c r="BB41" s="67" t="s">
        <v>45</v>
      </c>
      <c r="BC41" s="72">
        <f>SUM(BC8:BC12)</f>
        <v>0</v>
      </c>
      <c r="BD41" s="35">
        <f>IF(AV41&gt;0,BA41-BC41,-9999)</f>
        <v>-9999</v>
      </c>
      <c r="BE41" s="36">
        <f>IF(AV41&gt;0,BA41/BC41,-0.001)</f>
        <v>-0.001</v>
      </c>
      <c r="BF41" s="37">
        <f>IF(AV41&gt;0,BA41/AV41,-0.1)</f>
        <v>-0.1</v>
      </c>
      <c r="BG41" s="28" t="s">
        <v>45</v>
      </c>
      <c r="BH41" s="38">
        <f>IF(AV41&gt;0,BC41/AV41,-0.1)</f>
        <v>-0.1</v>
      </c>
      <c r="BI41" s="37">
        <f>IF(AV41&gt;0,BF41-BH41,-0.1)</f>
        <v>-0.1</v>
      </c>
    </row>
    <row r="42" spans="1:61" s="40" customFormat="1" ht="12.75">
      <c r="A42" s="40" t="s">
        <v>83</v>
      </c>
      <c r="B42" s="41" t="s">
        <v>56</v>
      </c>
      <c r="C42" s="42">
        <f>R42+AG42+AV42</f>
        <v>116</v>
      </c>
      <c r="D42" s="43">
        <f>S42+AH42+AW42</f>
        <v>56</v>
      </c>
      <c r="E42" s="42" t="s">
        <v>92</v>
      </c>
      <c r="F42" s="44">
        <f>U42+AJ42+AY42</f>
        <v>59</v>
      </c>
      <c r="G42" s="45">
        <f>IF(C42&gt;0,D42/(C42-1),-0.001)</f>
        <v>0.48695652173913045</v>
      </c>
      <c r="H42" s="46">
        <f>W42+AL42+BA42</f>
        <v>8284</v>
      </c>
      <c r="I42" s="47" t="s">
        <v>45</v>
      </c>
      <c r="J42" s="48">
        <f>Y42+AN42+BC42</f>
        <v>8288</v>
      </c>
      <c r="K42" s="49">
        <f>IF(C42&gt;0,H42-J42,-9999)</f>
        <v>-4</v>
      </c>
      <c r="L42" s="50">
        <f>IF(C42&gt;0,H42/J42,-0.001)</f>
        <v>0.9995173745173745</v>
      </c>
      <c r="M42" s="51">
        <f>IF(C42&gt;0,H42/C42,-0.1)</f>
        <v>71.41379310344827</v>
      </c>
      <c r="N42" s="47" t="s">
        <v>45</v>
      </c>
      <c r="O42" s="52">
        <f>IF(C42&gt;0,J42/C42,-0.1)</f>
        <v>71.44827586206897</v>
      </c>
      <c r="P42" s="51">
        <f>IF(C42&gt;0,M42-O42,-0.1)</f>
        <v>-0.034482758620697496</v>
      </c>
      <c r="Q42" s="39" t="s">
        <v>47</v>
      </c>
      <c r="R42" s="42">
        <f>S42+U42+1</f>
        <v>58</v>
      </c>
      <c r="S42" s="43">
        <f>SUM(S13:S39)</f>
        <v>37</v>
      </c>
      <c r="T42" s="42" t="s">
        <v>92</v>
      </c>
      <c r="U42" s="44">
        <f>SUM(U13:U39)</f>
        <v>20</v>
      </c>
      <c r="V42" s="45">
        <f>IF(R42&gt;0,S42/(R42-1),-0.001)</f>
        <v>0.6491228070175439</v>
      </c>
      <c r="W42" s="46">
        <f>SUM(W13:W39)</f>
        <v>4296</v>
      </c>
      <c r="X42" s="47" t="s">
        <v>45</v>
      </c>
      <c r="Y42" s="48">
        <f>SUM(Y13:Y39)</f>
        <v>4020</v>
      </c>
      <c r="Z42" s="49">
        <f>IF(R42&gt;0,W42-Y42,-9999)</f>
        <v>276</v>
      </c>
      <c r="AA42" s="50">
        <f>IF(R42&gt;0,W42/Y42,-0.001)</f>
        <v>1.0686567164179104</v>
      </c>
      <c r="AB42" s="51">
        <f>IF(R42&gt;0,W42/R42,-0.1)</f>
        <v>74.06896551724138</v>
      </c>
      <c r="AC42" s="47" t="s">
        <v>45</v>
      </c>
      <c r="AD42" s="52">
        <f>IF(R42&gt;0,Y42/R42,-0.1)</f>
        <v>69.3103448275862</v>
      </c>
      <c r="AE42" s="51">
        <f>IF(R42&gt;0,AB42-AD42,-0.1)</f>
        <v>4.758620689655174</v>
      </c>
      <c r="AF42" s="39" t="s">
        <v>47</v>
      </c>
      <c r="AG42" s="42">
        <f>AH42+AJ42</f>
        <v>58</v>
      </c>
      <c r="AH42" s="43">
        <f>SUM(AH13:AH39)</f>
        <v>19</v>
      </c>
      <c r="AI42" s="42" t="s">
        <v>43</v>
      </c>
      <c r="AJ42" s="44">
        <f>SUM(AJ13:AJ39)</f>
        <v>39</v>
      </c>
      <c r="AK42" s="45">
        <f>IF(AG42&gt;0,AH42/AG42,-0.001)</f>
        <v>0.3275862068965517</v>
      </c>
      <c r="AL42" s="46">
        <f>SUM(AL13:AL39)</f>
        <v>3988</v>
      </c>
      <c r="AM42" s="47" t="s">
        <v>45</v>
      </c>
      <c r="AN42" s="48">
        <f>SUM(AN13:AN39)</f>
        <v>4268</v>
      </c>
      <c r="AO42" s="49">
        <f>IF(AG42&gt;0,AL42-AN42,-9999)</f>
        <v>-280</v>
      </c>
      <c r="AP42" s="50">
        <f>IF(AG42&gt;0,AL42/AN42,-0.001)</f>
        <v>0.9343955014058107</v>
      </c>
      <c r="AQ42" s="51">
        <f>IF(AG42&gt;0,AL42/AG42,-0.1)</f>
        <v>68.75862068965517</v>
      </c>
      <c r="AR42" s="47" t="s">
        <v>45</v>
      </c>
      <c r="AS42" s="52">
        <f>IF(AG42&gt;0,AN42/AG42,-0.1)</f>
        <v>73.58620689655173</v>
      </c>
      <c r="AT42" s="51">
        <f>IF(AG42&gt;0,AQ42-AS42,-0.1)</f>
        <v>-4.827586206896555</v>
      </c>
      <c r="AU42" s="39" t="s">
        <v>47</v>
      </c>
      <c r="AV42" s="42">
        <f>AW42+AY42</f>
        <v>0</v>
      </c>
      <c r="AW42" s="43">
        <f>SUM(AW13:AW39)</f>
        <v>0</v>
      </c>
      <c r="AX42" s="42" t="s">
        <v>43</v>
      </c>
      <c r="AY42" s="44">
        <f>SUM(AY13:AY39)</f>
        <v>0</v>
      </c>
      <c r="AZ42" s="45">
        <f>IF(AV42&gt;0,AW42/AV42,-0.001)</f>
        <v>-0.001</v>
      </c>
      <c r="BA42" s="46">
        <f>SUM(BA13:BA39)</f>
        <v>0</v>
      </c>
      <c r="BB42" s="47" t="s">
        <v>45</v>
      </c>
      <c r="BC42" s="48">
        <f>SUM(BC13:BC39)</f>
        <v>0</v>
      </c>
      <c r="BD42" s="49">
        <f>IF(AV42&gt;0,BA42-BC42,-9999)</f>
        <v>-9999</v>
      </c>
      <c r="BE42" s="50">
        <f>IF(AV42&gt;0,BA42/BC42,-0.001)</f>
        <v>-0.001</v>
      </c>
      <c r="BF42" s="51">
        <f>IF(AV42&gt;0,BA42/AV42,-0.1)</f>
        <v>-0.1</v>
      </c>
      <c r="BG42" s="47" t="s">
        <v>45</v>
      </c>
      <c r="BH42" s="52">
        <f>IF(AV42&gt;0,BC42/AV42,-0.1)</f>
        <v>-0.1</v>
      </c>
      <c r="BI42" s="51">
        <f>IF(AV42&gt;0,BF42-BH42,-0.1)</f>
        <v>-0.1</v>
      </c>
    </row>
    <row r="43" spans="1:61" ht="12.75">
      <c r="A43" s="73" t="s">
        <v>83</v>
      </c>
      <c r="B43" s="74" t="s">
        <v>84</v>
      </c>
      <c r="C43" s="75">
        <f>C41+C42</f>
        <v>144</v>
      </c>
      <c r="D43" s="76">
        <f>D41+D42</f>
        <v>74</v>
      </c>
      <c r="E43" s="75" t="s">
        <v>92</v>
      </c>
      <c r="F43" s="77">
        <f>F41+F42</f>
        <v>69</v>
      </c>
      <c r="G43" s="78">
        <f>IF(C43&gt;0,D43/(C43-1),-0.001)</f>
        <v>0.5174825174825175</v>
      </c>
      <c r="H43" s="79">
        <f>H41+H42</f>
        <v>10379</v>
      </c>
      <c r="I43" s="74" t="s">
        <v>45</v>
      </c>
      <c r="J43" s="80">
        <f>J41+J42</f>
        <v>10295</v>
      </c>
      <c r="K43" s="81">
        <f>IF(C43&gt;0,H43-J43,-9999)</f>
        <v>84</v>
      </c>
      <c r="L43" s="82">
        <f>IF(C43&gt;0,H43/J43,-0.001)</f>
        <v>1.0081593006313745</v>
      </c>
      <c r="M43" s="83">
        <f>IF(C43&gt;0,H43/C43,-0.1)</f>
        <v>72.07638888888889</v>
      </c>
      <c r="N43" s="84" t="s">
        <v>45</v>
      </c>
      <c r="O43" s="85">
        <f>IF(C43&gt;0,J43/C43,-0.1)</f>
        <v>71.49305555555556</v>
      </c>
      <c r="P43" s="83">
        <f>IF(C43&gt;0,M43-O43,-0.1)</f>
        <v>0.5833333333333286</v>
      </c>
      <c r="Q43" s="39" t="s">
        <v>47</v>
      </c>
      <c r="R43" s="75">
        <f>R41+R42</f>
        <v>72</v>
      </c>
      <c r="S43" s="76">
        <f>S41+S42</f>
        <v>48</v>
      </c>
      <c r="T43" s="75" t="s">
        <v>92</v>
      </c>
      <c r="U43" s="77">
        <f>U41+U42</f>
        <v>23</v>
      </c>
      <c r="V43" s="78">
        <f>IF(R43&gt;0,S43/(R43-1),-0.001)</f>
        <v>0.676056338028169</v>
      </c>
      <c r="W43" s="79">
        <f>W41+W42</f>
        <v>5396</v>
      </c>
      <c r="X43" s="74" t="s">
        <v>45</v>
      </c>
      <c r="Y43" s="80">
        <f>Y41+Y42</f>
        <v>4990</v>
      </c>
      <c r="Z43" s="81">
        <f>IF(R43&gt;0,W43-Y43,-9999)</f>
        <v>406</v>
      </c>
      <c r="AA43" s="82">
        <f>IF(R43&gt;0,W43/Y43,-0.001)</f>
        <v>1.0813627254509017</v>
      </c>
      <c r="AB43" s="83">
        <f>IF(R43&gt;0,W43/R43,-0.1)</f>
        <v>74.94444444444444</v>
      </c>
      <c r="AC43" s="84" t="s">
        <v>45</v>
      </c>
      <c r="AD43" s="85">
        <f>IF(R43&gt;0,Y43/R43,-0.1)</f>
        <v>69.30555555555556</v>
      </c>
      <c r="AE43" s="83">
        <f>IF(R43&gt;0,AB43-AD43,-0.1)</f>
        <v>5.638888888888886</v>
      </c>
      <c r="AF43" s="39" t="s">
        <v>47</v>
      </c>
      <c r="AG43" s="75">
        <f>AG41+AG42</f>
        <v>72</v>
      </c>
      <c r="AH43" s="76">
        <f>AH41+AH42</f>
        <v>26</v>
      </c>
      <c r="AI43" s="75" t="s">
        <v>43</v>
      </c>
      <c r="AJ43" s="77">
        <f>AJ41+AJ42</f>
        <v>46</v>
      </c>
      <c r="AK43" s="78">
        <f>IF(AG43&gt;0,AH43/AG43,-0.001)</f>
        <v>0.3611111111111111</v>
      </c>
      <c r="AL43" s="79">
        <f>AL41+AL42</f>
        <v>4983</v>
      </c>
      <c r="AM43" s="74" t="s">
        <v>45</v>
      </c>
      <c r="AN43" s="80">
        <f>AN41+AN42</f>
        <v>5305</v>
      </c>
      <c r="AO43" s="81">
        <f>IF(AG43&gt;0,AL43-AN43,-9999)</f>
        <v>-322</v>
      </c>
      <c r="AP43" s="82">
        <f>IF(AG43&gt;0,AL43/AN43,-0.001)</f>
        <v>0.9393025447690858</v>
      </c>
      <c r="AQ43" s="83">
        <f>IF(AG43&gt;0,AL43/AG43,-0.1)</f>
        <v>69.20833333333333</v>
      </c>
      <c r="AR43" s="84" t="s">
        <v>45</v>
      </c>
      <c r="AS43" s="85">
        <f>IF(AG43&gt;0,AN43/AG43,-0.1)</f>
        <v>73.68055555555556</v>
      </c>
      <c r="AT43" s="83">
        <f>IF(AG43&gt;0,AQ43-AS43,-0.1)</f>
        <v>-4.4722222222222285</v>
      </c>
      <c r="AU43" s="39" t="s">
        <v>47</v>
      </c>
      <c r="AV43" s="75">
        <f>AV41+AV42</f>
        <v>0</v>
      </c>
      <c r="AW43" s="76">
        <f>AW41+AW42</f>
        <v>0</v>
      </c>
      <c r="AX43" s="75" t="s">
        <v>43</v>
      </c>
      <c r="AY43" s="77">
        <f>AY41+AY42</f>
        <v>0</v>
      </c>
      <c r="AZ43" s="78">
        <f>IF(AV43&gt;0,AW43/AV43,-0.001)</f>
        <v>-0.001</v>
      </c>
      <c r="BA43" s="79">
        <f>BA41+BA42</f>
        <v>0</v>
      </c>
      <c r="BB43" s="74" t="s">
        <v>45</v>
      </c>
      <c r="BC43" s="80">
        <f>BC41+BC42</f>
        <v>0</v>
      </c>
      <c r="BD43" s="81">
        <f>IF(AV43&gt;0,BA43-BC43,-9999)</f>
        <v>-9999</v>
      </c>
      <c r="BE43" s="82">
        <f>IF(AV43&gt;0,BA43/BC43,-0.001)</f>
        <v>-0.001</v>
      </c>
      <c r="BF43" s="83">
        <f>IF(AV43&gt;0,BA43/AV43,-0.1)</f>
        <v>-0.1</v>
      </c>
      <c r="BG43" s="84" t="s">
        <v>45</v>
      </c>
      <c r="BH43" s="85">
        <f>IF(AV43&gt;0,BC43/AV43,-0.1)</f>
        <v>-0.1</v>
      </c>
      <c r="BI43" s="83">
        <f>IF(AV43&gt;0,BF43-BH43,-0.1)</f>
        <v>-0.1</v>
      </c>
    </row>
    <row r="44" spans="7:52" ht="12.75">
      <c r="G44" s="86"/>
      <c r="V44" s="86"/>
      <c r="AK44" s="86"/>
      <c r="AZ44" s="86"/>
    </row>
    <row r="45" spans="5:8" ht="12.75">
      <c r="E45" s="6" t="s">
        <v>92</v>
      </c>
      <c r="F45" s="4" t="s">
        <v>93</v>
      </c>
      <c r="H45" s="6">
        <v>1</v>
      </c>
    </row>
  </sheetData>
  <sheetProtection selectLockedCells="1" selectUnlockedCells="1"/>
  <mergeCells count="4">
    <mergeCell ref="C5:P5"/>
    <mergeCell ref="R5:AE5"/>
    <mergeCell ref="AG5:AT5"/>
    <mergeCell ref="AV5:BI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1">
      <pane xSplit="17" ySplit="7" topLeftCell="R31" activePane="bottomRight" state="frozen"/>
      <selection pane="topLeft" activeCell="A1" sqref="A1"/>
      <selection pane="topRight" activeCell="R1" sqref="R1"/>
      <selection pane="bottomLeft" activeCell="A31" sqref="A31"/>
      <selection pane="bottomRight" activeCell="A44" sqref="A44"/>
    </sheetView>
  </sheetViews>
  <sheetFormatPr defaultColWidth="12.57421875" defaultRowHeight="12.75"/>
  <cols>
    <col min="1" max="1" width="7.7109375" style="5" customWidth="1"/>
    <col min="2" max="3" width="5.140625" style="6" customWidth="1"/>
    <col min="4" max="4" width="5.140625" style="7" customWidth="1"/>
    <col min="5" max="5" width="1.57421875" style="6" customWidth="1"/>
    <col min="6" max="6" width="5.140625" style="4" customWidth="1"/>
    <col min="7" max="8" width="7.7109375" style="7" customWidth="1"/>
    <col min="9" max="9" width="1.57421875" style="6" customWidth="1"/>
    <col min="10" max="10" width="6.140625" style="4" customWidth="1"/>
    <col min="11" max="11" width="5.57421875" style="7" customWidth="1"/>
    <col min="12" max="13" width="7.7109375" style="7" customWidth="1"/>
    <col min="14" max="14" width="1.57421875" style="6" customWidth="1"/>
    <col min="15" max="16" width="5.57421875" style="4" customWidth="1"/>
    <col min="17" max="17" width="2.57421875" style="6" customWidth="1"/>
    <col min="18" max="18" width="5.140625" style="6" customWidth="1"/>
    <col min="19" max="19" width="5.140625" style="7" customWidth="1"/>
    <col min="20" max="20" width="1.57421875" style="6" customWidth="1"/>
    <col min="21" max="21" width="5.140625" style="4" customWidth="1"/>
    <col min="22" max="23" width="7.7109375" style="7" customWidth="1"/>
    <col min="24" max="24" width="1.57421875" style="6" customWidth="1"/>
    <col min="25" max="25" width="6.140625" style="4" customWidth="1"/>
    <col min="26" max="26" width="5.57421875" style="7" customWidth="1"/>
    <col min="27" max="28" width="7.7109375" style="7" customWidth="1"/>
    <col min="29" max="29" width="1.57421875" style="6" customWidth="1"/>
    <col min="30" max="31" width="5.57421875" style="4" customWidth="1"/>
    <col min="32" max="32" width="2.57421875" style="6" customWidth="1"/>
    <col min="33" max="33" width="5.140625" style="6" customWidth="1"/>
    <col min="34" max="34" width="5.140625" style="7" customWidth="1"/>
    <col min="35" max="35" width="1.57421875" style="6" customWidth="1"/>
    <col min="36" max="36" width="5.140625" style="4" customWidth="1"/>
    <col min="37" max="38" width="7.7109375" style="7" customWidth="1"/>
    <col min="39" max="39" width="1.57421875" style="6" customWidth="1"/>
    <col min="40" max="40" width="6.140625" style="4" customWidth="1"/>
    <col min="41" max="41" width="5.57421875" style="7" customWidth="1"/>
    <col min="42" max="43" width="7.7109375" style="7" customWidth="1"/>
    <col min="44" max="44" width="1.57421875" style="6" customWidth="1"/>
    <col min="45" max="46" width="5.57421875" style="4" customWidth="1"/>
    <col min="47" max="47" width="2.57421875" style="6" customWidth="1"/>
    <col min="48" max="48" width="5.140625" style="6" customWidth="1"/>
    <col min="49" max="49" width="5.140625" style="7" customWidth="1"/>
    <col min="50" max="50" width="1.57421875" style="6" customWidth="1"/>
    <col min="51" max="51" width="5.140625" style="4" customWidth="1"/>
    <col min="52" max="53" width="7.7109375" style="7" customWidth="1"/>
    <col min="54" max="54" width="1.57421875" style="6" customWidth="1"/>
    <col min="55" max="55" width="6.140625" style="4" customWidth="1"/>
    <col min="56" max="56" width="5.57421875" style="7" customWidth="1"/>
    <col min="57" max="58" width="7.7109375" style="7" customWidth="1"/>
    <col min="59" max="59" width="1.57421875" style="6" customWidth="1"/>
    <col min="60" max="61" width="5.57421875" style="4" customWidth="1"/>
    <col min="62" max="16384" width="11.57421875" style="5" customWidth="1"/>
  </cols>
  <sheetData>
    <row r="1" spans="1:256" ht="12.75">
      <c r="A1" s="8" t="s">
        <v>36</v>
      </c>
      <c r="B1" s="9"/>
      <c r="C1" s="9"/>
      <c r="D1" s="10"/>
      <c r="E1" s="9"/>
      <c r="F1" s="11"/>
      <c r="G1" s="10"/>
      <c r="H1" s="10"/>
      <c r="I1" s="9"/>
      <c r="K1" s="10"/>
      <c r="L1" s="10"/>
      <c r="M1" s="10"/>
      <c r="N1" s="9"/>
      <c r="Q1" s="9"/>
      <c r="R1" s="9"/>
      <c r="S1" s="10"/>
      <c r="T1" s="9"/>
      <c r="U1" s="11"/>
      <c r="V1" s="10"/>
      <c r="W1" s="10"/>
      <c r="X1" s="9"/>
      <c r="Z1" s="10"/>
      <c r="AA1" s="10"/>
      <c r="AB1" s="10"/>
      <c r="AC1" s="9"/>
      <c r="AF1" s="9"/>
      <c r="AG1" s="9"/>
      <c r="AH1" s="10"/>
      <c r="AI1" s="9"/>
      <c r="AJ1" s="11"/>
      <c r="AK1" s="10"/>
      <c r="AL1" s="10"/>
      <c r="AM1" s="9"/>
      <c r="AO1" s="10"/>
      <c r="AP1" s="10"/>
      <c r="AQ1" s="10"/>
      <c r="AR1" s="9"/>
      <c r="AU1" s="9"/>
      <c r="AV1" s="9"/>
      <c r="AW1" s="10"/>
      <c r="AX1" s="9"/>
      <c r="AY1" s="11"/>
      <c r="AZ1" s="10"/>
      <c r="BA1" s="10"/>
      <c r="BB1" s="9"/>
      <c r="BD1" s="10"/>
      <c r="BE1" s="10"/>
      <c r="BF1" s="10"/>
      <c r="BG1" s="9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 s="9"/>
      <c r="C2" s="9"/>
      <c r="D2" s="10"/>
      <c r="E2" s="9"/>
      <c r="F2" s="11"/>
      <c r="G2" s="10"/>
      <c r="H2" s="10"/>
      <c r="I2" s="9"/>
      <c r="K2" s="10"/>
      <c r="L2" s="10"/>
      <c r="M2" s="10"/>
      <c r="N2" s="9"/>
      <c r="Q2" s="9"/>
      <c r="R2" s="9"/>
      <c r="S2" s="10"/>
      <c r="T2" s="9"/>
      <c r="U2" s="11"/>
      <c r="V2" s="10"/>
      <c r="W2" s="10"/>
      <c r="X2" s="9"/>
      <c r="Z2" s="10"/>
      <c r="AA2" s="10"/>
      <c r="AB2" s="10"/>
      <c r="AC2" s="9"/>
      <c r="AF2" s="9"/>
      <c r="AG2" s="9"/>
      <c r="AH2" s="10"/>
      <c r="AI2" s="9"/>
      <c r="AJ2" s="11"/>
      <c r="AK2" s="10"/>
      <c r="AL2" s="10"/>
      <c r="AM2" s="9"/>
      <c r="AO2" s="10"/>
      <c r="AP2" s="10"/>
      <c r="AQ2" s="10"/>
      <c r="AR2" s="9"/>
      <c r="AU2" s="9"/>
      <c r="AV2" s="9"/>
      <c r="AW2" s="10"/>
      <c r="AX2" s="9"/>
      <c r="AY2" s="11"/>
      <c r="AZ2" s="10"/>
      <c r="BA2" s="10"/>
      <c r="BB2" s="9"/>
      <c r="BD2" s="10"/>
      <c r="BE2" s="10"/>
      <c r="BF2" s="10"/>
      <c r="BG2" s="9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 t="s">
        <v>95</v>
      </c>
      <c r="B3" s="9"/>
      <c r="C3" s="9"/>
      <c r="D3" s="10"/>
      <c r="E3" s="9"/>
      <c r="F3" s="11"/>
      <c r="G3" s="10"/>
      <c r="H3" s="10"/>
      <c r="I3" s="9"/>
      <c r="K3" s="10"/>
      <c r="L3" s="10"/>
      <c r="M3" s="10"/>
      <c r="N3" s="9"/>
      <c r="Q3" s="13"/>
      <c r="R3" s="9"/>
      <c r="S3" s="10"/>
      <c r="T3" s="9"/>
      <c r="U3" s="11"/>
      <c r="V3" s="10"/>
      <c r="W3" s="10"/>
      <c r="X3" s="9"/>
      <c r="Z3" s="10"/>
      <c r="AA3" s="10"/>
      <c r="AB3" s="10"/>
      <c r="AC3" s="9"/>
      <c r="AF3" s="13"/>
      <c r="AG3" s="9"/>
      <c r="AH3" s="10"/>
      <c r="AI3" s="9"/>
      <c r="AJ3" s="11"/>
      <c r="AK3" s="10"/>
      <c r="AL3" s="10"/>
      <c r="AM3" s="9"/>
      <c r="AO3" s="10"/>
      <c r="AP3" s="10"/>
      <c r="AQ3" s="10"/>
      <c r="AR3" s="9"/>
      <c r="AU3" s="13"/>
      <c r="AV3" s="9"/>
      <c r="AW3" s="10"/>
      <c r="AX3" s="9"/>
      <c r="AY3" s="11"/>
      <c r="AZ3" s="10"/>
      <c r="BA3" s="10"/>
      <c r="BB3" s="9"/>
      <c r="BD3" s="10"/>
      <c r="BE3" s="10"/>
      <c r="BF3" s="10"/>
      <c r="BG3" s="9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/>
      <c r="B4" s="9"/>
      <c r="C4" s="9"/>
      <c r="D4" s="10"/>
      <c r="E4" s="9"/>
      <c r="F4" s="11"/>
      <c r="G4" s="10"/>
      <c r="H4" s="10"/>
      <c r="I4" s="9"/>
      <c r="K4" s="10"/>
      <c r="L4" s="10"/>
      <c r="M4" s="10"/>
      <c r="N4" s="9"/>
      <c r="Q4" s="9"/>
      <c r="R4" s="9"/>
      <c r="S4" s="10"/>
      <c r="T4" s="9"/>
      <c r="U4" s="11"/>
      <c r="V4" s="10"/>
      <c r="W4" s="10"/>
      <c r="X4" s="9"/>
      <c r="Z4" s="10"/>
      <c r="AA4" s="10"/>
      <c r="AB4" s="10"/>
      <c r="AC4" s="9"/>
      <c r="AF4" s="9"/>
      <c r="AG4" s="9"/>
      <c r="AH4" s="10"/>
      <c r="AI4" s="9"/>
      <c r="AJ4" s="11"/>
      <c r="AK4" s="10"/>
      <c r="AL4" s="10"/>
      <c r="AM4" s="9"/>
      <c r="AO4" s="10"/>
      <c r="AP4" s="10"/>
      <c r="AQ4" s="10"/>
      <c r="AR4" s="9"/>
      <c r="AU4" s="9"/>
      <c r="AV4" s="9"/>
      <c r="AW4" s="10"/>
      <c r="AX4" s="9"/>
      <c r="AY4" s="11"/>
      <c r="AZ4" s="10"/>
      <c r="BA4" s="10"/>
      <c r="BB4" s="9"/>
      <c r="BD4" s="10"/>
      <c r="BE4" s="10"/>
      <c r="BF4" s="10"/>
      <c r="BG4" s="9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/>
      <c r="B5" s="9"/>
      <c r="C5" s="14" t="s">
        <v>38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4" t="s">
        <v>39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4" t="s">
        <v>40</v>
      </c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  <c r="AV5" s="14" t="s">
        <v>17</v>
      </c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9"/>
      <c r="C6" s="16"/>
      <c r="D6" s="17"/>
      <c r="E6" s="16"/>
      <c r="F6" s="18"/>
      <c r="G6" s="16"/>
      <c r="H6" s="16"/>
      <c r="I6" s="16"/>
      <c r="J6" s="18"/>
      <c r="K6" s="16"/>
      <c r="L6" s="16"/>
      <c r="M6" s="16"/>
      <c r="N6" s="16"/>
      <c r="O6" s="16"/>
      <c r="P6" s="16"/>
      <c r="Q6" s="15"/>
      <c r="R6" s="16"/>
      <c r="S6" s="17"/>
      <c r="T6" s="16"/>
      <c r="U6" s="18"/>
      <c r="V6" s="16"/>
      <c r="W6" s="16"/>
      <c r="X6" s="16"/>
      <c r="Y6" s="18"/>
      <c r="Z6" s="16"/>
      <c r="AA6" s="16"/>
      <c r="AB6" s="16"/>
      <c r="AC6" s="16"/>
      <c r="AD6" s="16"/>
      <c r="AE6" s="16"/>
      <c r="AF6" s="15"/>
      <c r="AG6" s="16"/>
      <c r="AH6" s="17"/>
      <c r="AI6" s="16"/>
      <c r="AJ6" s="18"/>
      <c r="AK6" s="16"/>
      <c r="AL6" s="16"/>
      <c r="AM6" s="16"/>
      <c r="AN6" s="18"/>
      <c r="AO6" s="16"/>
      <c r="AP6" s="16"/>
      <c r="AQ6" s="16"/>
      <c r="AR6" s="16"/>
      <c r="AS6" s="16"/>
      <c r="AT6" s="16"/>
      <c r="AU6" s="15"/>
      <c r="AV6" s="16"/>
      <c r="AW6" s="17"/>
      <c r="AX6" s="16"/>
      <c r="AY6" s="18"/>
      <c r="AZ6" s="16"/>
      <c r="BA6" s="16"/>
      <c r="BB6" s="16"/>
      <c r="BC6" s="18"/>
      <c r="BD6" s="16"/>
      <c r="BE6" s="16"/>
      <c r="BF6" s="16"/>
      <c r="BG6" s="16"/>
      <c r="BH6" s="16"/>
      <c r="BI6" s="1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1" s="26" customFormat="1" ht="12.75">
      <c r="A7" s="19" t="s">
        <v>41</v>
      </c>
      <c r="B7" s="19" t="s">
        <v>0</v>
      </c>
      <c r="C7" s="20" t="s">
        <v>42</v>
      </c>
      <c r="D7" s="21" t="s">
        <v>2</v>
      </c>
      <c r="E7" s="20" t="s">
        <v>43</v>
      </c>
      <c r="F7" s="22" t="s">
        <v>3</v>
      </c>
      <c r="G7" s="21" t="s">
        <v>5</v>
      </c>
      <c r="H7" s="23" t="s">
        <v>44</v>
      </c>
      <c r="I7" s="19" t="s">
        <v>45</v>
      </c>
      <c r="J7" s="24" t="s">
        <v>46</v>
      </c>
      <c r="K7" s="23" t="s">
        <v>7</v>
      </c>
      <c r="L7" s="23" t="s">
        <v>9</v>
      </c>
      <c r="M7" s="23" t="s">
        <v>11</v>
      </c>
      <c r="N7" s="19" t="s">
        <v>45</v>
      </c>
      <c r="O7" s="24" t="s">
        <v>13</v>
      </c>
      <c r="P7" s="23" t="s">
        <v>15</v>
      </c>
      <c r="Q7" s="25" t="s">
        <v>47</v>
      </c>
      <c r="R7" s="20" t="s">
        <v>42</v>
      </c>
      <c r="S7" s="21" t="s">
        <v>2</v>
      </c>
      <c r="T7" s="20" t="s">
        <v>43</v>
      </c>
      <c r="U7" s="22" t="s">
        <v>3</v>
      </c>
      <c r="V7" s="21" t="s">
        <v>5</v>
      </c>
      <c r="W7" s="23" t="s">
        <v>44</v>
      </c>
      <c r="X7" s="19" t="s">
        <v>45</v>
      </c>
      <c r="Y7" s="24" t="s">
        <v>46</v>
      </c>
      <c r="Z7" s="23" t="s">
        <v>7</v>
      </c>
      <c r="AA7" s="23" t="s">
        <v>9</v>
      </c>
      <c r="AB7" s="23" t="s">
        <v>11</v>
      </c>
      <c r="AC7" s="19" t="s">
        <v>45</v>
      </c>
      <c r="AD7" s="24" t="s">
        <v>13</v>
      </c>
      <c r="AE7" s="23" t="s">
        <v>15</v>
      </c>
      <c r="AF7" s="25" t="s">
        <v>47</v>
      </c>
      <c r="AG7" s="20" t="s">
        <v>42</v>
      </c>
      <c r="AH7" s="21" t="s">
        <v>2</v>
      </c>
      <c r="AI7" s="20" t="s">
        <v>43</v>
      </c>
      <c r="AJ7" s="22" t="s">
        <v>3</v>
      </c>
      <c r="AK7" s="21" t="s">
        <v>5</v>
      </c>
      <c r="AL7" s="23" t="s">
        <v>44</v>
      </c>
      <c r="AM7" s="19" t="s">
        <v>45</v>
      </c>
      <c r="AN7" s="24" t="s">
        <v>46</v>
      </c>
      <c r="AO7" s="23" t="s">
        <v>7</v>
      </c>
      <c r="AP7" s="23" t="s">
        <v>9</v>
      </c>
      <c r="AQ7" s="23" t="s">
        <v>11</v>
      </c>
      <c r="AR7" s="19" t="s">
        <v>45</v>
      </c>
      <c r="AS7" s="24" t="s">
        <v>13</v>
      </c>
      <c r="AT7" s="23" t="s">
        <v>15</v>
      </c>
      <c r="AU7" s="25" t="s">
        <v>47</v>
      </c>
      <c r="AV7" s="20" t="s">
        <v>42</v>
      </c>
      <c r="AW7" s="21" t="s">
        <v>2</v>
      </c>
      <c r="AX7" s="20" t="s">
        <v>43</v>
      </c>
      <c r="AY7" s="22" t="s">
        <v>3</v>
      </c>
      <c r="AZ7" s="21" t="s">
        <v>5</v>
      </c>
      <c r="BA7" s="23" t="s">
        <v>44</v>
      </c>
      <c r="BB7" s="19" t="s">
        <v>45</v>
      </c>
      <c r="BC7" s="24" t="s">
        <v>46</v>
      </c>
      <c r="BD7" s="23" t="s">
        <v>7</v>
      </c>
      <c r="BE7" s="23" t="s">
        <v>9</v>
      </c>
      <c r="BF7" s="23" t="s">
        <v>11</v>
      </c>
      <c r="BG7" s="19" t="s">
        <v>45</v>
      </c>
      <c r="BH7" s="24" t="s">
        <v>13</v>
      </c>
      <c r="BI7" s="23" t="s">
        <v>15</v>
      </c>
    </row>
    <row r="8" spans="1:61" s="40" customFormat="1" ht="12.75">
      <c r="A8" s="27" t="s">
        <v>48</v>
      </c>
      <c r="B8" s="28" t="s">
        <v>49</v>
      </c>
      <c r="C8" s="29">
        <f>R8+AG8+AV8</f>
        <v>28</v>
      </c>
      <c r="D8" s="30">
        <f>S8+AH8+AW8</f>
        <v>10</v>
      </c>
      <c r="E8" s="29" t="s">
        <v>43</v>
      </c>
      <c r="F8" s="31">
        <f>U8+AJ8+AY8</f>
        <v>18</v>
      </c>
      <c r="G8" s="32">
        <f>IF(C8&gt;0,D8/C8,-0.001)</f>
        <v>0.35714285714285715</v>
      </c>
      <c r="H8" s="33">
        <f>W8+AL8+BA8</f>
        <v>2102</v>
      </c>
      <c r="I8" s="28" t="s">
        <v>45</v>
      </c>
      <c r="J8" s="34">
        <f>Y8+AN8+BC8</f>
        <v>2272</v>
      </c>
      <c r="K8" s="35">
        <f>IF(C8&gt;0,H8-J8,-9999)</f>
        <v>-170</v>
      </c>
      <c r="L8" s="36">
        <f>IF(C8&gt;0,H8/J8,-0.001)</f>
        <v>0.9251760563380281</v>
      </c>
      <c r="M8" s="37">
        <f>IF(C8&gt;0,H8/C8,-0.1)</f>
        <v>75.07142857142857</v>
      </c>
      <c r="N8" s="28" t="s">
        <v>45</v>
      </c>
      <c r="O8" s="38">
        <f>IF(C8&gt;0,J8/C8,-0.1)</f>
        <v>81.14285714285714</v>
      </c>
      <c r="P8" s="37">
        <f>IF(C8&gt;0,M8-O8,-0.1)</f>
        <v>-6.071428571428569</v>
      </c>
      <c r="Q8" s="39" t="s">
        <v>47</v>
      </c>
      <c r="R8" s="29">
        <f>S8+U8</f>
        <v>14</v>
      </c>
      <c r="S8" s="30">
        <f>'HR'!S8+PS!S8</f>
        <v>5</v>
      </c>
      <c r="T8" s="29" t="s">
        <v>43</v>
      </c>
      <c r="U8" s="31">
        <f>'HR'!U8+PS!U8</f>
        <v>9</v>
      </c>
      <c r="V8" s="32">
        <f>IF(R8&gt;0,S8/R8,-0.001)</f>
        <v>0.35714285714285715</v>
      </c>
      <c r="W8" s="33">
        <f>'HR'!W8+PS!W8</f>
        <v>1064</v>
      </c>
      <c r="X8" s="28" t="s">
        <v>45</v>
      </c>
      <c r="Y8" s="34">
        <f>'HR'!Y8+PS!Y8</f>
        <v>1106</v>
      </c>
      <c r="Z8" s="35">
        <f>IF(R8&gt;0,W8-Y8,-9999)</f>
        <v>-42</v>
      </c>
      <c r="AA8" s="36">
        <f>IF(R8&gt;0,W8/Y8,-0.001)</f>
        <v>0.9620253164556962</v>
      </c>
      <c r="AB8" s="37">
        <f>IF(R8&gt;0,W8/R8,-0.1)</f>
        <v>76</v>
      </c>
      <c r="AC8" s="28" t="s">
        <v>45</v>
      </c>
      <c r="AD8" s="38">
        <f>IF(R8&gt;0,Y8/R8,-0.1)</f>
        <v>79</v>
      </c>
      <c r="AE8" s="37">
        <f>IF(R8&gt;0,AB8-AD8,-0.1)</f>
        <v>-3</v>
      </c>
      <c r="AF8" s="39" t="s">
        <v>47</v>
      </c>
      <c r="AG8" s="29">
        <f>AH8+AJ8</f>
        <v>14</v>
      </c>
      <c r="AH8" s="30">
        <f>'HR'!AH8+PS!AH8</f>
        <v>5</v>
      </c>
      <c r="AI8" s="29" t="s">
        <v>43</v>
      </c>
      <c r="AJ8" s="31">
        <f>'HR'!AJ8+PS!AJ8</f>
        <v>9</v>
      </c>
      <c r="AK8" s="32">
        <f>IF(AG8&gt;0,AH8/AG8,-0.001)</f>
        <v>0.35714285714285715</v>
      </c>
      <c r="AL8" s="33">
        <f>'HR'!AL8+PS!AL8</f>
        <v>1038</v>
      </c>
      <c r="AM8" s="28" t="s">
        <v>45</v>
      </c>
      <c r="AN8" s="34">
        <f>'HR'!AN8+PS!AN8</f>
        <v>1166</v>
      </c>
      <c r="AO8" s="35">
        <f>IF(AG8&gt;0,AL8-AN8,-9999)</f>
        <v>-128</v>
      </c>
      <c r="AP8" s="36">
        <f>IF(AG8&gt;0,AL8/AN8,-0.001)</f>
        <v>0.8902229845626072</v>
      </c>
      <c r="AQ8" s="37">
        <f>IF(AG8&gt;0,AL8/AG8,-0.1)</f>
        <v>74.14285714285714</v>
      </c>
      <c r="AR8" s="28" t="s">
        <v>45</v>
      </c>
      <c r="AS8" s="38">
        <f>IF(AG8&gt;0,AN8/AG8,-0.1)</f>
        <v>83.28571428571429</v>
      </c>
      <c r="AT8" s="37">
        <f>IF(AG8&gt;0,AQ8-AS8,-0.1)</f>
        <v>-9.142857142857153</v>
      </c>
      <c r="AU8" s="39" t="s">
        <v>47</v>
      </c>
      <c r="AV8" s="29">
        <f>AW8+AY8</f>
        <v>0</v>
      </c>
      <c r="AW8" s="30">
        <f>'HR'!AW8+PS!AW8</f>
        <v>0</v>
      </c>
      <c r="AX8" s="29" t="s">
        <v>43</v>
      </c>
      <c r="AY8" s="31">
        <f>'HR'!AY8+PS!AY8</f>
        <v>0</v>
      </c>
      <c r="AZ8" s="32">
        <f>IF(AV8&gt;0,AW8/AV8,-0.001)</f>
        <v>-0.001</v>
      </c>
      <c r="BA8" s="33">
        <f>'HR'!BA8+PS!BA8</f>
        <v>0</v>
      </c>
      <c r="BB8" s="28" t="s">
        <v>45</v>
      </c>
      <c r="BC8" s="34">
        <f>'HR'!BC8+PS!BC8</f>
        <v>0</v>
      </c>
      <c r="BD8" s="35">
        <f>IF(AV8&gt;0,BA8-BC8,-9999)</f>
        <v>-9999</v>
      </c>
      <c r="BE8" s="36">
        <f>IF(AV8&gt;0,BA8/BC8,-0.001)</f>
        <v>-0.001</v>
      </c>
      <c r="BF8" s="37">
        <f>IF(AV8&gt;0,BA8/AV8,-0.1)</f>
        <v>-0.1</v>
      </c>
      <c r="BG8" s="28" t="s">
        <v>45</v>
      </c>
      <c r="BH8" s="38">
        <f>IF(AV8&gt;0,BC8/AV8,-0.1)</f>
        <v>-0.1</v>
      </c>
      <c r="BI8" s="37">
        <f>IF(AV8&gt;0,BF8-BH8,-0.1)</f>
        <v>-0.1</v>
      </c>
    </row>
    <row r="9" spans="1:61" s="40" customFormat="1" ht="12.75">
      <c r="A9" s="40" t="s">
        <v>51</v>
      </c>
      <c r="B9" s="41" t="s">
        <v>49</v>
      </c>
      <c r="C9" s="42">
        <f>R9+AG9+AV9</f>
        <v>28</v>
      </c>
      <c r="D9" s="43">
        <f>S9+AH9+AW9</f>
        <v>6</v>
      </c>
      <c r="E9" s="42" t="s">
        <v>43</v>
      </c>
      <c r="F9" s="44">
        <f>U9+AJ9+AY9</f>
        <v>22</v>
      </c>
      <c r="G9" s="45">
        <f>IF(C9&gt;0,D9/C9,-0.001)</f>
        <v>0.21428571428571427</v>
      </c>
      <c r="H9" s="46">
        <f>W9+AL9+BA9</f>
        <v>1857</v>
      </c>
      <c r="I9" s="47" t="s">
        <v>45</v>
      </c>
      <c r="J9" s="48">
        <f>Y9+AN9+BC9</f>
        <v>2318</v>
      </c>
      <c r="K9" s="49">
        <f>IF(C9&gt;0,H9-J9,-9999)</f>
        <v>-461</v>
      </c>
      <c r="L9" s="50">
        <f>IF(C9&gt;0,H9/J9,-0.001)</f>
        <v>0.8011216566005177</v>
      </c>
      <c r="M9" s="51">
        <f>IF(C9&gt;0,H9/C9,-0.1)</f>
        <v>66.32142857142857</v>
      </c>
      <c r="N9" s="47" t="s">
        <v>45</v>
      </c>
      <c r="O9" s="52">
        <f>IF(C9&gt;0,J9/C9,-0.1)</f>
        <v>82.78571428571429</v>
      </c>
      <c r="P9" s="51">
        <f>IF(C9&gt;0,M9-O9,-0.1)</f>
        <v>-16.464285714285722</v>
      </c>
      <c r="Q9" s="39" t="s">
        <v>47</v>
      </c>
      <c r="R9" s="42">
        <f>S9+U9</f>
        <v>14</v>
      </c>
      <c r="S9" s="43">
        <f>'HR'!S9+PS!S9</f>
        <v>3</v>
      </c>
      <c r="T9" s="42" t="s">
        <v>43</v>
      </c>
      <c r="U9" s="44">
        <f>'HR'!U9+PS!U9</f>
        <v>11</v>
      </c>
      <c r="V9" s="45">
        <f>IF(R9&gt;0,S9/R9,-0.001)</f>
        <v>0.21428571428571427</v>
      </c>
      <c r="W9" s="46">
        <f>'HR'!W9+PS!W9</f>
        <v>940</v>
      </c>
      <c r="X9" s="47" t="s">
        <v>45</v>
      </c>
      <c r="Y9" s="48">
        <f>'HR'!Y9+PS!Y9</f>
        <v>1142</v>
      </c>
      <c r="Z9" s="49">
        <f>IF(R9&gt;0,W9-Y9,-9999)</f>
        <v>-202</v>
      </c>
      <c r="AA9" s="50">
        <f>IF(R9&gt;0,W9/Y9,-0.001)</f>
        <v>0.8231173380035026</v>
      </c>
      <c r="AB9" s="51">
        <f>IF(R9&gt;0,W9/R9,-0.1)</f>
        <v>67.14285714285714</v>
      </c>
      <c r="AC9" s="47" t="s">
        <v>45</v>
      </c>
      <c r="AD9" s="52">
        <f>IF(R9&gt;0,Y9/R9,-0.1)</f>
        <v>81.57142857142857</v>
      </c>
      <c r="AE9" s="51">
        <f>IF(R9&gt;0,AB9-AD9,-0.1)</f>
        <v>-14.42857142857143</v>
      </c>
      <c r="AF9" s="39" t="s">
        <v>47</v>
      </c>
      <c r="AG9" s="42">
        <f>AH9+AJ9</f>
        <v>14</v>
      </c>
      <c r="AH9" s="43">
        <f>'HR'!AH9+PS!AH9</f>
        <v>3</v>
      </c>
      <c r="AI9" s="42" t="s">
        <v>43</v>
      </c>
      <c r="AJ9" s="44">
        <f>'HR'!AJ9+PS!AJ9</f>
        <v>11</v>
      </c>
      <c r="AK9" s="45">
        <f>IF(AG9&gt;0,AH9/AG9,-0.001)</f>
        <v>0.21428571428571427</v>
      </c>
      <c r="AL9" s="46">
        <f>'HR'!AL9+PS!AL9</f>
        <v>917</v>
      </c>
      <c r="AM9" s="47" t="s">
        <v>45</v>
      </c>
      <c r="AN9" s="48">
        <f>'HR'!AN9+PS!AN9</f>
        <v>1176</v>
      </c>
      <c r="AO9" s="49">
        <f>IF(AG9&gt;0,AL9-AN9,-9999)</f>
        <v>-259</v>
      </c>
      <c r="AP9" s="50">
        <f>IF(AG9&gt;0,AL9/AN9,-0.001)</f>
        <v>0.7797619047619048</v>
      </c>
      <c r="AQ9" s="51">
        <f>IF(AG9&gt;0,AL9/AG9,-0.1)</f>
        <v>65.5</v>
      </c>
      <c r="AR9" s="47" t="s">
        <v>45</v>
      </c>
      <c r="AS9" s="52">
        <f>IF(AG9&gt;0,AN9/AG9,-0.1)</f>
        <v>84</v>
      </c>
      <c r="AT9" s="51">
        <f>IF(AG9&gt;0,AQ9-AS9,-0.1)</f>
        <v>-18.5</v>
      </c>
      <c r="AU9" s="39" t="s">
        <v>47</v>
      </c>
      <c r="AV9" s="42">
        <f>AW9+AY9</f>
        <v>0</v>
      </c>
      <c r="AW9" s="43">
        <f>'HR'!AW9+PS!AW9</f>
        <v>0</v>
      </c>
      <c r="AX9" s="42" t="s">
        <v>43</v>
      </c>
      <c r="AY9" s="44">
        <f>'HR'!AY9+PS!AY9</f>
        <v>0</v>
      </c>
      <c r="AZ9" s="45">
        <f>IF(AV9&gt;0,AW9/AV9,-0.001)</f>
        <v>-0.001</v>
      </c>
      <c r="BA9" s="46">
        <f>'HR'!BA9+PS!BA9</f>
        <v>0</v>
      </c>
      <c r="BB9" s="47" t="s">
        <v>45</v>
      </c>
      <c r="BC9" s="48">
        <f>'HR'!BC9+PS!BC9</f>
        <v>0</v>
      </c>
      <c r="BD9" s="49">
        <f>IF(AV9&gt;0,BA9-BC9,-9999)</f>
        <v>-9999</v>
      </c>
      <c r="BE9" s="50">
        <f>IF(AV9&gt;0,BA9/BC9,-0.001)</f>
        <v>-0.001</v>
      </c>
      <c r="BF9" s="51">
        <f>IF(AV9&gt;0,BA9/AV9,-0.1)</f>
        <v>-0.1</v>
      </c>
      <c r="BG9" s="47" t="s">
        <v>45</v>
      </c>
      <c r="BH9" s="52">
        <f>IF(AV9&gt;0,BC9/AV9,-0.1)</f>
        <v>-0.1</v>
      </c>
      <c r="BI9" s="51">
        <f>IF(AV9&gt;0,BF9-BH9,-0.1)</f>
        <v>-0.1</v>
      </c>
    </row>
    <row r="10" spans="1:61" s="40" customFormat="1" ht="12.75">
      <c r="A10" s="27" t="s">
        <v>52</v>
      </c>
      <c r="B10" s="28" t="s">
        <v>49</v>
      </c>
      <c r="C10" s="29">
        <f>R10+AG10+AV10</f>
        <v>28</v>
      </c>
      <c r="D10" s="30">
        <f>S10+AH10+AW10</f>
        <v>9</v>
      </c>
      <c r="E10" s="29" t="s">
        <v>43</v>
      </c>
      <c r="F10" s="31">
        <f>U10+AJ10+AY10</f>
        <v>19</v>
      </c>
      <c r="G10" s="32">
        <f>IF(C10&gt;0,D10/C10,-0.001)</f>
        <v>0.32142857142857145</v>
      </c>
      <c r="H10" s="33">
        <f>W10+AL10+BA10</f>
        <v>1915</v>
      </c>
      <c r="I10" s="28" t="s">
        <v>45</v>
      </c>
      <c r="J10" s="34">
        <f>Y10+AN10+BC10</f>
        <v>2212</v>
      </c>
      <c r="K10" s="35">
        <f>IF(C10&gt;0,H10-J10,-9999)</f>
        <v>-297</v>
      </c>
      <c r="L10" s="36">
        <f>IF(C10&gt;0,H10/J10,-0.001)</f>
        <v>0.8657323688969258</v>
      </c>
      <c r="M10" s="37">
        <f>IF(C10&gt;0,H10/C10,-0.1)</f>
        <v>68.39285714285714</v>
      </c>
      <c r="N10" s="28" t="s">
        <v>45</v>
      </c>
      <c r="O10" s="38">
        <f>IF(C10&gt;0,J10/C10,-0.1)</f>
        <v>79</v>
      </c>
      <c r="P10" s="37">
        <f>IF(C10&gt;0,M10-O10,-0.1)</f>
        <v>-10.607142857142861</v>
      </c>
      <c r="Q10" s="39" t="s">
        <v>47</v>
      </c>
      <c r="R10" s="29">
        <f>S10+U10</f>
        <v>14</v>
      </c>
      <c r="S10" s="30">
        <f>'HR'!S10+PS!S10</f>
        <v>5</v>
      </c>
      <c r="T10" s="29" t="s">
        <v>43</v>
      </c>
      <c r="U10" s="31">
        <f>'HR'!U10+PS!U10</f>
        <v>9</v>
      </c>
      <c r="V10" s="32">
        <f>IF(R10&gt;0,S10/R10,-0.001)</f>
        <v>0.35714285714285715</v>
      </c>
      <c r="W10" s="33">
        <f>'HR'!W10+PS!W10</f>
        <v>953</v>
      </c>
      <c r="X10" s="28" t="s">
        <v>45</v>
      </c>
      <c r="Y10" s="34">
        <f>'HR'!Y10+PS!Y10</f>
        <v>1079</v>
      </c>
      <c r="Z10" s="35">
        <f>IF(R10&gt;0,W10-Y10,-9999)</f>
        <v>-126</v>
      </c>
      <c r="AA10" s="36">
        <f>IF(R10&gt;0,W10/Y10,-0.001)</f>
        <v>0.8832252085264134</v>
      </c>
      <c r="AB10" s="37">
        <f>IF(R10&gt;0,W10/R10,-0.1)</f>
        <v>68.07142857142857</v>
      </c>
      <c r="AC10" s="28" t="s">
        <v>45</v>
      </c>
      <c r="AD10" s="38">
        <f>IF(R10&gt;0,Y10/R10,-0.1)</f>
        <v>77.07142857142857</v>
      </c>
      <c r="AE10" s="37">
        <f>IF(R10&gt;0,AB10-AD10,-0.1)</f>
        <v>-9</v>
      </c>
      <c r="AF10" s="39" t="s">
        <v>47</v>
      </c>
      <c r="AG10" s="29">
        <f>AH10+AJ10</f>
        <v>14</v>
      </c>
      <c r="AH10" s="30">
        <f>'HR'!AH10+PS!AH10</f>
        <v>4</v>
      </c>
      <c r="AI10" s="29" t="s">
        <v>43</v>
      </c>
      <c r="AJ10" s="31">
        <f>'HR'!AJ10+PS!AJ10</f>
        <v>10</v>
      </c>
      <c r="AK10" s="32">
        <f>IF(AG10&gt;0,AH10/AG10,-0.001)</f>
        <v>0.2857142857142857</v>
      </c>
      <c r="AL10" s="33">
        <f>'HR'!AL10+PS!AL10</f>
        <v>962</v>
      </c>
      <c r="AM10" s="28" t="s">
        <v>45</v>
      </c>
      <c r="AN10" s="34">
        <f>'HR'!AN10+PS!AN10</f>
        <v>1133</v>
      </c>
      <c r="AO10" s="35">
        <f>IF(AG10&gt;0,AL10-AN10,-9999)</f>
        <v>-171</v>
      </c>
      <c r="AP10" s="36">
        <f>IF(AG10&gt;0,AL10/AN10,-0.001)</f>
        <v>0.8490732568402471</v>
      </c>
      <c r="AQ10" s="37">
        <f>IF(AG10&gt;0,AL10/AG10,-0.1)</f>
        <v>68.71428571428571</v>
      </c>
      <c r="AR10" s="28" t="s">
        <v>45</v>
      </c>
      <c r="AS10" s="38">
        <f>IF(AG10&gt;0,AN10/AG10,-0.1)</f>
        <v>80.92857142857143</v>
      </c>
      <c r="AT10" s="37">
        <f>IF(AG10&gt;0,AQ10-AS10,-0.1)</f>
        <v>-12.214285714285722</v>
      </c>
      <c r="AU10" s="39" t="s">
        <v>47</v>
      </c>
      <c r="AV10" s="29">
        <f>AW10+AY10</f>
        <v>0</v>
      </c>
      <c r="AW10" s="30">
        <f>'HR'!AW10+PS!AW10</f>
        <v>0</v>
      </c>
      <c r="AX10" s="29" t="s">
        <v>43</v>
      </c>
      <c r="AY10" s="31">
        <f>'HR'!AY10+PS!AY10</f>
        <v>0</v>
      </c>
      <c r="AZ10" s="32">
        <f>IF(AV10&gt;0,AW10/AV10,-0.001)</f>
        <v>-0.001</v>
      </c>
      <c r="BA10" s="33">
        <f>'HR'!BA10+PS!BA10</f>
        <v>0</v>
      </c>
      <c r="BB10" s="28" t="s">
        <v>45</v>
      </c>
      <c r="BC10" s="34">
        <f>'HR'!BC10+PS!BC10</f>
        <v>0</v>
      </c>
      <c r="BD10" s="35">
        <f>IF(AV10&gt;0,BA10-BC10,-9999)</f>
        <v>-9999</v>
      </c>
      <c r="BE10" s="36">
        <f>IF(AV10&gt;0,BA10/BC10,-0.001)</f>
        <v>-0.001</v>
      </c>
      <c r="BF10" s="37">
        <f>IF(AV10&gt;0,BA10/AV10,-0.1)</f>
        <v>-0.1</v>
      </c>
      <c r="BG10" s="28" t="s">
        <v>45</v>
      </c>
      <c r="BH10" s="38">
        <f>IF(AV10&gt;0,BC10/AV10,-0.1)</f>
        <v>-0.1</v>
      </c>
      <c r="BI10" s="37">
        <f>IF(AV10&gt;0,BF10-BH10,-0.1)</f>
        <v>-0.1</v>
      </c>
    </row>
    <row r="11" spans="1:61" s="40" customFormat="1" ht="12.75">
      <c r="A11" s="40" t="s">
        <v>53</v>
      </c>
      <c r="B11" s="41" t="s">
        <v>49</v>
      </c>
      <c r="C11" s="42">
        <f>R11+AG11+AV11</f>
        <v>24</v>
      </c>
      <c r="D11" s="43">
        <f>S11+AH11+AW11</f>
        <v>10</v>
      </c>
      <c r="E11" s="42" t="s">
        <v>43</v>
      </c>
      <c r="F11" s="44">
        <f>U11+AJ11+AY11</f>
        <v>14</v>
      </c>
      <c r="G11" s="45">
        <f>IF(C11&gt;0,D11/C11,-0.001)</f>
        <v>0.4166666666666667</v>
      </c>
      <c r="H11" s="46">
        <f>W11+AL11+BA11</f>
        <v>1743</v>
      </c>
      <c r="I11" s="47" t="s">
        <v>45</v>
      </c>
      <c r="J11" s="48">
        <f>Y11+AN11+BC11</f>
        <v>1846</v>
      </c>
      <c r="K11" s="49">
        <f>IF(C11&gt;0,H11-J11,-9999)</f>
        <v>-103</v>
      </c>
      <c r="L11" s="50">
        <f>IF(C11&gt;0,H11/J11,-0.001)</f>
        <v>0.9442036836403034</v>
      </c>
      <c r="M11" s="51">
        <f>IF(C11&gt;0,H11/C11,-0.1)</f>
        <v>72.625</v>
      </c>
      <c r="N11" s="47" t="s">
        <v>45</v>
      </c>
      <c r="O11" s="52">
        <f>IF(C11&gt;0,J11/C11,-0.1)</f>
        <v>76.91666666666667</v>
      </c>
      <c r="P11" s="51">
        <f>IF(C11&gt;0,M11-O11,-0.1)</f>
        <v>-4.291666666666671</v>
      </c>
      <c r="Q11" s="39" t="s">
        <v>47</v>
      </c>
      <c r="R11" s="42">
        <f>S11+U11</f>
        <v>12</v>
      </c>
      <c r="S11" s="43">
        <f>'HR'!S11+PS!S11</f>
        <v>7</v>
      </c>
      <c r="T11" s="42" t="s">
        <v>43</v>
      </c>
      <c r="U11" s="44">
        <f>'HR'!U11+PS!U11</f>
        <v>5</v>
      </c>
      <c r="V11" s="45">
        <f>IF(R11&gt;0,S11/R11,-0.001)</f>
        <v>0.5833333333333334</v>
      </c>
      <c r="W11" s="46">
        <f>'HR'!W11+PS!W11</f>
        <v>899</v>
      </c>
      <c r="X11" s="47" t="s">
        <v>45</v>
      </c>
      <c r="Y11" s="48">
        <f>'HR'!Y11+PS!Y11</f>
        <v>873</v>
      </c>
      <c r="Z11" s="49">
        <f>IF(R11&gt;0,W11-Y11,-9999)</f>
        <v>26</v>
      </c>
      <c r="AA11" s="50">
        <f>IF(R11&gt;0,W11/Y11,-0.001)</f>
        <v>1.0297823596792668</v>
      </c>
      <c r="AB11" s="51">
        <f>IF(R11&gt;0,W11/R11,-0.1)</f>
        <v>74.91666666666667</v>
      </c>
      <c r="AC11" s="47" t="s">
        <v>45</v>
      </c>
      <c r="AD11" s="52">
        <f>IF(R11&gt;0,Y11/R11,-0.1)</f>
        <v>72.75</v>
      </c>
      <c r="AE11" s="51">
        <f>IF(R11&gt;0,AB11-AD11,-0.1)</f>
        <v>2.1666666666666714</v>
      </c>
      <c r="AF11" s="39" t="s">
        <v>47</v>
      </c>
      <c r="AG11" s="42">
        <f>AH11+AJ11</f>
        <v>12</v>
      </c>
      <c r="AH11" s="43">
        <f>'HR'!AH11+PS!AH11</f>
        <v>3</v>
      </c>
      <c r="AI11" s="42" t="s">
        <v>43</v>
      </c>
      <c r="AJ11" s="44">
        <f>'HR'!AJ11+PS!AJ11</f>
        <v>9</v>
      </c>
      <c r="AK11" s="45">
        <f>IF(AG11&gt;0,AH11/AG11,-0.001)</f>
        <v>0.25</v>
      </c>
      <c r="AL11" s="46">
        <f>'HR'!AL11+PS!AL11</f>
        <v>844</v>
      </c>
      <c r="AM11" s="47" t="s">
        <v>45</v>
      </c>
      <c r="AN11" s="48">
        <f>'HR'!AN11+PS!AN11</f>
        <v>973</v>
      </c>
      <c r="AO11" s="49">
        <f>IF(AG11&gt;0,AL11-AN11,-9999)</f>
        <v>-129</v>
      </c>
      <c r="AP11" s="50">
        <f>IF(AG11&gt;0,AL11/AN11,-0.001)</f>
        <v>0.8674203494347379</v>
      </c>
      <c r="AQ11" s="51">
        <f>IF(AG11&gt;0,AL11/AG11,-0.1)</f>
        <v>70.33333333333333</v>
      </c>
      <c r="AR11" s="47" t="s">
        <v>45</v>
      </c>
      <c r="AS11" s="52">
        <f>IF(AG11&gt;0,AN11/AG11,-0.1)</f>
        <v>81.08333333333333</v>
      </c>
      <c r="AT11" s="51">
        <f>IF(AG11&gt;0,AQ11-AS11,-0.1)</f>
        <v>-10.75</v>
      </c>
      <c r="AU11" s="39" t="s">
        <v>47</v>
      </c>
      <c r="AV11" s="42">
        <f>AW11+AY11</f>
        <v>0</v>
      </c>
      <c r="AW11" s="43">
        <f>'HR'!AW11+PS!AW11</f>
        <v>0</v>
      </c>
      <c r="AX11" s="42" t="s">
        <v>43</v>
      </c>
      <c r="AY11" s="44">
        <f>'HR'!AY11+PS!AY11</f>
        <v>0</v>
      </c>
      <c r="AZ11" s="45">
        <f>IF(AV11&gt;0,AW11/AV11,-0.001)</f>
        <v>-0.001</v>
      </c>
      <c r="BA11" s="46">
        <f>'HR'!BA11+PS!BA11</f>
        <v>0</v>
      </c>
      <c r="BB11" s="47" t="s">
        <v>45</v>
      </c>
      <c r="BC11" s="48">
        <f>'HR'!BC11+PS!BC11</f>
        <v>0</v>
      </c>
      <c r="BD11" s="49">
        <f>IF(AV11&gt;0,BA11-BC11,-9999)</f>
        <v>-9999</v>
      </c>
      <c r="BE11" s="50">
        <f>IF(AV11&gt;0,BA11/BC11,-0.001)</f>
        <v>-0.001</v>
      </c>
      <c r="BF11" s="51">
        <f>IF(AV11&gt;0,BA11/AV11,-0.1)</f>
        <v>-0.1</v>
      </c>
      <c r="BG11" s="47" t="s">
        <v>45</v>
      </c>
      <c r="BH11" s="52">
        <f>IF(AV11&gt;0,BC11/AV11,-0.1)</f>
        <v>-0.1</v>
      </c>
      <c r="BI11" s="51">
        <f>IF(AV11&gt;0,BF11-BH11,-0.1)</f>
        <v>-0.1</v>
      </c>
    </row>
    <row r="12" spans="1:61" s="40" customFormat="1" ht="12.75">
      <c r="A12" s="27" t="s">
        <v>54</v>
      </c>
      <c r="B12" s="28" t="s">
        <v>49</v>
      </c>
      <c r="C12" s="29">
        <f>R12+AG12+AV12</f>
        <v>26</v>
      </c>
      <c r="D12" s="30">
        <f>S12+AH12+AW12</f>
        <v>14</v>
      </c>
      <c r="E12" s="29" t="s">
        <v>43</v>
      </c>
      <c r="F12" s="31">
        <f>U12+AJ12+AY12</f>
        <v>12</v>
      </c>
      <c r="G12" s="32">
        <f>IF(C12&gt;0,D12/C12,-0.001)</f>
        <v>0.5384615384615384</v>
      </c>
      <c r="H12" s="33">
        <f>W12+AL12+BA12</f>
        <v>2019</v>
      </c>
      <c r="I12" s="28" t="s">
        <v>45</v>
      </c>
      <c r="J12" s="34">
        <f>Y12+AN12+BC12</f>
        <v>1993</v>
      </c>
      <c r="K12" s="35">
        <f>IF(C12&gt;0,H12-J12,-9999)</f>
        <v>26</v>
      </c>
      <c r="L12" s="36">
        <f>IF(C12&gt;0,H12/J12,-0.001)</f>
        <v>1.0130456598093327</v>
      </c>
      <c r="M12" s="37">
        <f>IF(C12&gt;0,H12/C12,-0.1)</f>
        <v>77.65384615384616</v>
      </c>
      <c r="N12" s="28" t="s">
        <v>45</v>
      </c>
      <c r="O12" s="38">
        <f>IF(C12&gt;0,J12/C12,-0.1)</f>
        <v>76.65384615384616</v>
      </c>
      <c r="P12" s="37">
        <f>IF(C12&gt;0,M12-O12,-0.1)</f>
        <v>1</v>
      </c>
      <c r="Q12" s="39" t="s">
        <v>47</v>
      </c>
      <c r="R12" s="29">
        <f>S12+U12</f>
        <v>13</v>
      </c>
      <c r="S12" s="30">
        <f>'HR'!S12+PS!S12</f>
        <v>9</v>
      </c>
      <c r="T12" s="29" t="s">
        <v>43</v>
      </c>
      <c r="U12" s="31">
        <f>'HR'!U12+PS!U12</f>
        <v>4</v>
      </c>
      <c r="V12" s="32">
        <f>IF(R12&gt;0,S12/R12,-0.001)</f>
        <v>0.6923076923076923</v>
      </c>
      <c r="W12" s="33">
        <f>'HR'!W12+PS!W12</f>
        <v>1065</v>
      </c>
      <c r="X12" s="28" t="s">
        <v>45</v>
      </c>
      <c r="Y12" s="34">
        <f>'HR'!Y12+PS!Y12</f>
        <v>962</v>
      </c>
      <c r="Z12" s="35">
        <f>IF(R12&gt;0,W12-Y12,-9999)</f>
        <v>103</v>
      </c>
      <c r="AA12" s="36">
        <f>IF(R12&gt;0,W12/Y12,-0.001)</f>
        <v>1.107068607068607</v>
      </c>
      <c r="AB12" s="37">
        <f>IF(R12&gt;0,W12/R12,-0.1)</f>
        <v>81.92307692307692</v>
      </c>
      <c r="AC12" s="28" t="s">
        <v>45</v>
      </c>
      <c r="AD12" s="38">
        <f>IF(R12&gt;0,Y12/R12,-0.1)</f>
        <v>74</v>
      </c>
      <c r="AE12" s="37">
        <f>IF(R12&gt;0,AB12-AD12,-0.1)</f>
        <v>7.92307692307692</v>
      </c>
      <c r="AF12" s="39" t="s">
        <v>47</v>
      </c>
      <c r="AG12" s="29">
        <f>AH12+AJ12</f>
        <v>13</v>
      </c>
      <c r="AH12" s="30">
        <f>'HR'!AH12+PS!AH12</f>
        <v>5</v>
      </c>
      <c r="AI12" s="29" t="s">
        <v>43</v>
      </c>
      <c r="AJ12" s="31">
        <f>'HR'!AJ12+PS!AJ12</f>
        <v>8</v>
      </c>
      <c r="AK12" s="32">
        <f>IF(AG12&gt;0,AH12/AG12,-0.001)</f>
        <v>0.38461538461538464</v>
      </c>
      <c r="AL12" s="33">
        <f>'HR'!AL12+PS!AL12</f>
        <v>954</v>
      </c>
      <c r="AM12" s="28" t="s">
        <v>45</v>
      </c>
      <c r="AN12" s="34">
        <f>'HR'!AN12+PS!AN12</f>
        <v>1031</v>
      </c>
      <c r="AO12" s="35">
        <f>IF(AG12&gt;0,AL12-AN12,-9999)</f>
        <v>-77</v>
      </c>
      <c r="AP12" s="36">
        <f>IF(AG12&gt;0,AL12/AN12,-0.001)</f>
        <v>0.9253152279340446</v>
      </c>
      <c r="AQ12" s="37">
        <f>IF(AG12&gt;0,AL12/AG12,-0.1)</f>
        <v>73.38461538461539</v>
      </c>
      <c r="AR12" s="28" t="s">
        <v>45</v>
      </c>
      <c r="AS12" s="38">
        <f>IF(AG12&gt;0,AN12/AG12,-0.1)</f>
        <v>79.3076923076923</v>
      </c>
      <c r="AT12" s="37">
        <f>IF(AG12&gt;0,AQ12-AS12,-0.1)</f>
        <v>-5.92307692307692</v>
      </c>
      <c r="AU12" s="39" t="s">
        <v>47</v>
      </c>
      <c r="AV12" s="29">
        <f>AW12+AY12</f>
        <v>0</v>
      </c>
      <c r="AW12" s="30">
        <f>'HR'!AW12+PS!AW12</f>
        <v>0</v>
      </c>
      <c r="AX12" s="29" t="s">
        <v>43</v>
      </c>
      <c r="AY12" s="31">
        <f>'HR'!AY12+PS!AY12</f>
        <v>0</v>
      </c>
      <c r="AZ12" s="32">
        <f>IF(AV12&gt;0,AW12/AV12,-0.001)</f>
        <v>-0.001</v>
      </c>
      <c r="BA12" s="33">
        <f>'HR'!BA12+PS!BA12</f>
        <v>0</v>
      </c>
      <c r="BB12" s="28" t="s">
        <v>45</v>
      </c>
      <c r="BC12" s="34">
        <f>'HR'!BC12+PS!BC12</f>
        <v>0</v>
      </c>
      <c r="BD12" s="35">
        <f>IF(AV12&gt;0,BA12-BC12,-9999)</f>
        <v>-9999</v>
      </c>
      <c r="BE12" s="36">
        <f>IF(AV12&gt;0,BA12/BC12,-0.001)</f>
        <v>-0.001</v>
      </c>
      <c r="BF12" s="37">
        <f>IF(AV12&gt;0,BA12/AV12,-0.1)</f>
        <v>-0.1</v>
      </c>
      <c r="BG12" s="28" t="s">
        <v>45</v>
      </c>
      <c r="BH12" s="38">
        <f>IF(AV12&gt;0,BC12/AV12,-0.1)</f>
        <v>-0.1</v>
      </c>
      <c r="BI12" s="37">
        <f>IF(AV12&gt;0,BF12-BH12,-0.1)</f>
        <v>-0.1</v>
      </c>
    </row>
    <row r="13" spans="1:61" s="40" customFormat="1" ht="12.75">
      <c r="A13" s="40" t="s">
        <v>55</v>
      </c>
      <c r="B13" s="41" t="s">
        <v>56</v>
      </c>
      <c r="C13" s="42">
        <f>R13+AG13+AV13</f>
        <v>25</v>
      </c>
      <c r="D13" s="43">
        <f>S13+AH13+AW13</f>
        <v>17</v>
      </c>
      <c r="E13" s="42" t="s">
        <v>43</v>
      </c>
      <c r="F13" s="44">
        <f>U13+AJ13+AY13</f>
        <v>8</v>
      </c>
      <c r="G13" s="45">
        <f>IF(C13&gt;0,D13/C13,-0.001)</f>
        <v>0.68</v>
      </c>
      <c r="H13" s="46">
        <f>W13+AL13+BA13</f>
        <v>1787</v>
      </c>
      <c r="I13" s="47" t="s">
        <v>45</v>
      </c>
      <c r="J13" s="48">
        <f>Y13+AN13+BC13</f>
        <v>1664</v>
      </c>
      <c r="K13" s="49">
        <f>IF(C13&gt;0,H13-J13,-9999)</f>
        <v>123</v>
      </c>
      <c r="L13" s="50">
        <f>IF(C13&gt;0,H13/J13,-0.001)</f>
        <v>1.0739182692307692</v>
      </c>
      <c r="M13" s="51">
        <f>IF(C13&gt;0,H13/C13,-0.1)</f>
        <v>71.48</v>
      </c>
      <c r="N13" s="47" t="s">
        <v>45</v>
      </c>
      <c r="O13" s="52">
        <f>IF(C13&gt;0,J13/C13,-0.1)</f>
        <v>66.56</v>
      </c>
      <c r="P13" s="51">
        <f>IF(C13&gt;0,M13-O13,-0.1)</f>
        <v>4.920000000000002</v>
      </c>
      <c r="Q13" s="39" t="s">
        <v>47</v>
      </c>
      <c r="R13" s="42">
        <f>S13+U13</f>
        <v>13</v>
      </c>
      <c r="S13" s="43">
        <f>'HR'!S13+PS!S13</f>
        <v>9</v>
      </c>
      <c r="T13" s="42" t="s">
        <v>43</v>
      </c>
      <c r="U13" s="44">
        <f>'HR'!U13+PS!U13</f>
        <v>4</v>
      </c>
      <c r="V13" s="45">
        <f>IF(R13&gt;0,S13/R13,-0.001)</f>
        <v>0.6923076923076923</v>
      </c>
      <c r="W13" s="46">
        <f>'HR'!W13+PS!W13</f>
        <v>978</v>
      </c>
      <c r="X13" s="47" t="s">
        <v>45</v>
      </c>
      <c r="Y13" s="48">
        <f>'HR'!Y13+PS!Y13</f>
        <v>893</v>
      </c>
      <c r="Z13" s="49">
        <f>IF(R13&gt;0,W13-Y13,-9999)</f>
        <v>85</v>
      </c>
      <c r="AA13" s="50">
        <f>IF(R13&gt;0,W13/Y13,-0.001)</f>
        <v>1.0951847704367301</v>
      </c>
      <c r="AB13" s="51">
        <f>IF(R13&gt;0,W13/R13,-0.1)</f>
        <v>75.23076923076923</v>
      </c>
      <c r="AC13" s="47" t="s">
        <v>45</v>
      </c>
      <c r="AD13" s="52">
        <f>IF(R13&gt;0,Y13/R13,-0.1)</f>
        <v>68.6923076923077</v>
      </c>
      <c r="AE13" s="51">
        <f>IF(R13&gt;0,AB13-AD13,-0.1)</f>
        <v>6.538461538461533</v>
      </c>
      <c r="AF13" s="39" t="s">
        <v>47</v>
      </c>
      <c r="AG13" s="42">
        <f>AH13+AJ13</f>
        <v>12</v>
      </c>
      <c r="AH13" s="43">
        <f>'HR'!AH13+PS!AH13</f>
        <v>8</v>
      </c>
      <c r="AI13" s="42" t="s">
        <v>43</v>
      </c>
      <c r="AJ13" s="44">
        <f>'HR'!AJ13+PS!AJ13</f>
        <v>4</v>
      </c>
      <c r="AK13" s="45">
        <f>IF(AG13&gt;0,AH13/AG13,-0.001)</f>
        <v>0.6666666666666666</v>
      </c>
      <c r="AL13" s="46">
        <f>'HR'!AL13+PS!AL13</f>
        <v>809</v>
      </c>
      <c r="AM13" s="47" t="s">
        <v>45</v>
      </c>
      <c r="AN13" s="48">
        <f>'HR'!AN13+PS!AN13</f>
        <v>771</v>
      </c>
      <c r="AO13" s="49">
        <f>IF(AG13&gt;0,AL13-AN13,-9999)</f>
        <v>38</v>
      </c>
      <c r="AP13" s="50">
        <f>IF(AG13&gt;0,AL13/AN13,-0.001)</f>
        <v>1.0492866407263295</v>
      </c>
      <c r="AQ13" s="51">
        <f>IF(AG13&gt;0,AL13/AG13,-0.1)</f>
        <v>67.41666666666667</v>
      </c>
      <c r="AR13" s="47" t="s">
        <v>45</v>
      </c>
      <c r="AS13" s="52">
        <f>IF(AG13&gt;0,AN13/AG13,-0.1)</f>
        <v>64.25</v>
      </c>
      <c r="AT13" s="51">
        <f>IF(AG13&gt;0,AQ13-AS13,-0.1)</f>
        <v>3.1666666666666714</v>
      </c>
      <c r="AU13" s="39" t="s">
        <v>47</v>
      </c>
      <c r="AV13" s="42">
        <f>AW13+AY13</f>
        <v>0</v>
      </c>
      <c r="AW13" s="43">
        <f>'HR'!AW13+PS!AW13</f>
        <v>0</v>
      </c>
      <c r="AX13" s="42" t="s">
        <v>43</v>
      </c>
      <c r="AY13" s="44">
        <f>'HR'!AY13+PS!AY13</f>
        <v>0</v>
      </c>
      <c r="AZ13" s="45">
        <f>IF(AV13&gt;0,AW13/AV13,-0.001)</f>
        <v>-0.001</v>
      </c>
      <c r="BA13" s="46">
        <f>'HR'!BA13+PS!BA13</f>
        <v>0</v>
      </c>
      <c r="BB13" s="47" t="s">
        <v>45</v>
      </c>
      <c r="BC13" s="48">
        <f>'HR'!BC13+PS!BC13</f>
        <v>0</v>
      </c>
      <c r="BD13" s="49">
        <f>IF(AV13&gt;0,BA13-BC13,-9999)</f>
        <v>-9999</v>
      </c>
      <c r="BE13" s="50">
        <f>IF(AV13&gt;0,BA13/BC13,-0.001)</f>
        <v>-0.001</v>
      </c>
      <c r="BF13" s="51">
        <f>IF(AV13&gt;0,BA13/AV13,-0.1)</f>
        <v>-0.1</v>
      </c>
      <c r="BG13" s="47" t="s">
        <v>45</v>
      </c>
      <c r="BH13" s="52">
        <f>IF(AV13&gt;0,BC13/AV13,-0.1)</f>
        <v>-0.1</v>
      </c>
      <c r="BI13" s="51">
        <f>IF(AV13&gt;0,BF13-BH13,-0.1)</f>
        <v>-0.1</v>
      </c>
    </row>
    <row r="14" spans="1:61" s="40" customFormat="1" ht="12.75">
      <c r="A14" s="27" t="s">
        <v>57</v>
      </c>
      <c r="B14" s="28" t="s">
        <v>56</v>
      </c>
      <c r="C14" s="29">
        <f>R14+AG14+AV14</f>
        <v>29</v>
      </c>
      <c r="D14" s="30">
        <f>S14+AH14+AW14</f>
        <v>21</v>
      </c>
      <c r="E14" s="29" t="s">
        <v>43</v>
      </c>
      <c r="F14" s="31">
        <f>U14+AJ14+AY14</f>
        <v>8</v>
      </c>
      <c r="G14" s="32">
        <f>IF(C14&gt;0,D14/C14,-0.001)</f>
        <v>0.7241379310344828</v>
      </c>
      <c r="H14" s="33">
        <f>W14+AL14+BA14</f>
        <v>2300</v>
      </c>
      <c r="I14" s="28" t="s">
        <v>45</v>
      </c>
      <c r="J14" s="34">
        <f>Y14+AN14+BC14</f>
        <v>1899</v>
      </c>
      <c r="K14" s="35">
        <f>IF(C14&gt;0,H14-J14,-9999)</f>
        <v>401</v>
      </c>
      <c r="L14" s="36">
        <f>IF(C14&gt;0,H14/J14,-0.001)</f>
        <v>1.2111637704054765</v>
      </c>
      <c r="M14" s="37">
        <f>IF(C14&gt;0,H14/C14,-0.1)</f>
        <v>79.3103448275862</v>
      </c>
      <c r="N14" s="28" t="s">
        <v>45</v>
      </c>
      <c r="O14" s="38">
        <f>IF(C14&gt;0,J14/C14,-0.1)</f>
        <v>65.48275862068965</v>
      </c>
      <c r="P14" s="37">
        <f>IF(C14&gt;0,M14-O14,-0.1)</f>
        <v>13.827586206896555</v>
      </c>
      <c r="Q14" s="39" t="s">
        <v>47</v>
      </c>
      <c r="R14" s="29">
        <f>S14+U14</f>
        <v>15</v>
      </c>
      <c r="S14" s="30">
        <f>'HR'!S14+PS!S14</f>
        <v>13</v>
      </c>
      <c r="T14" s="29" t="s">
        <v>43</v>
      </c>
      <c r="U14" s="31">
        <f>'HR'!U14+PS!U14</f>
        <v>2</v>
      </c>
      <c r="V14" s="32">
        <f>IF(R14&gt;0,S14/R14,-0.001)</f>
        <v>0.8666666666666667</v>
      </c>
      <c r="W14" s="33">
        <f>'HR'!W14+PS!W14</f>
        <v>1222</v>
      </c>
      <c r="X14" s="28" t="s">
        <v>45</v>
      </c>
      <c r="Y14" s="34">
        <f>'HR'!Y14+PS!Y14</f>
        <v>928</v>
      </c>
      <c r="Z14" s="35">
        <f>IF(R14&gt;0,W14-Y14,-9999)</f>
        <v>294</v>
      </c>
      <c r="AA14" s="36">
        <f>IF(R14&gt;0,W14/Y14,-0.001)</f>
        <v>1.3168103448275863</v>
      </c>
      <c r="AB14" s="37">
        <f>IF(R14&gt;0,W14/R14,-0.1)</f>
        <v>81.46666666666667</v>
      </c>
      <c r="AC14" s="28" t="s">
        <v>45</v>
      </c>
      <c r="AD14" s="38">
        <f>IF(R14&gt;0,Y14/R14,-0.1)</f>
        <v>61.86666666666667</v>
      </c>
      <c r="AE14" s="37">
        <f>IF(R14&gt;0,AB14-AD14,-0.1)</f>
        <v>19.6</v>
      </c>
      <c r="AF14" s="39" t="s">
        <v>47</v>
      </c>
      <c r="AG14" s="29">
        <f>AH14+AJ14</f>
        <v>14</v>
      </c>
      <c r="AH14" s="30">
        <f>'HR'!AH14+PS!AH14</f>
        <v>8</v>
      </c>
      <c r="AI14" s="29" t="s">
        <v>43</v>
      </c>
      <c r="AJ14" s="31">
        <f>'HR'!AJ14+PS!AJ14</f>
        <v>6</v>
      </c>
      <c r="AK14" s="32">
        <f>IF(AG14&gt;0,AH14/AG14,-0.001)</f>
        <v>0.5714285714285714</v>
      </c>
      <c r="AL14" s="33">
        <f>'HR'!AL14+PS!AL14</f>
        <v>1078</v>
      </c>
      <c r="AM14" s="28" t="s">
        <v>45</v>
      </c>
      <c r="AN14" s="34">
        <f>'HR'!AN14+PS!AN14</f>
        <v>971</v>
      </c>
      <c r="AO14" s="35">
        <f>IF(AG14&gt;0,AL14-AN14,-9999)</f>
        <v>107</v>
      </c>
      <c r="AP14" s="36">
        <f>IF(AG14&gt;0,AL14/AN14,-0.001)</f>
        <v>1.110195674562307</v>
      </c>
      <c r="AQ14" s="37">
        <f>IF(AG14&gt;0,AL14/AG14,-0.1)</f>
        <v>77</v>
      </c>
      <c r="AR14" s="28" t="s">
        <v>45</v>
      </c>
      <c r="AS14" s="38">
        <f>IF(AG14&gt;0,AN14/AG14,-0.1)</f>
        <v>69.35714285714286</v>
      </c>
      <c r="AT14" s="37">
        <f>IF(AG14&gt;0,AQ14-AS14,-0.1)</f>
        <v>7.642857142857139</v>
      </c>
      <c r="AU14" s="39" t="s">
        <v>47</v>
      </c>
      <c r="AV14" s="29">
        <f>AW14+AY14</f>
        <v>0</v>
      </c>
      <c r="AW14" s="30">
        <f>'HR'!AW14+PS!AW14</f>
        <v>0</v>
      </c>
      <c r="AX14" s="29" t="s">
        <v>43</v>
      </c>
      <c r="AY14" s="31">
        <f>'HR'!AY14+PS!AY14</f>
        <v>0</v>
      </c>
      <c r="AZ14" s="32">
        <f>IF(AV14&gt;0,AW14/AV14,-0.001)</f>
        <v>-0.001</v>
      </c>
      <c r="BA14" s="33">
        <f>'HR'!BA14+PS!BA14</f>
        <v>0</v>
      </c>
      <c r="BB14" s="28" t="s">
        <v>45</v>
      </c>
      <c r="BC14" s="34">
        <f>'HR'!BC14+PS!BC14</f>
        <v>0</v>
      </c>
      <c r="BD14" s="35">
        <f>IF(AV14&gt;0,BA14-BC14,-9999)</f>
        <v>-9999</v>
      </c>
      <c r="BE14" s="36">
        <f>IF(AV14&gt;0,BA14/BC14,-0.001)</f>
        <v>-0.001</v>
      </c>
      <c r="BF14" s="37">
        <f>IF(AV14&gt;0,BA14/AV14,-0.1)</f>
        <v>-0.1</v>
      </c>
      <c r="BG14" s="28" t="s">
        <v>45</v>
      </c>
      <c r="BH14" s="38">
        <f>IF(AV14&gt;0,BC14/AV14,-0.1)</f>
        <v>-0.1</v>
      </c>
      <c r="BI14" s="37">
        <f>IF(AV14&gt;0,BF14-BH14,-0.1)</f>
        <v>-0.1</v>
      </c>
    </row>
    <row r="15" spans="1:61" s="40" customFormat="1" ht="12.75">
      <c r="A15" s="40" t="s">
        <v>58</v>
      </c>
      <c r="B15" s="41" t="s">
        <v>56</v>
      </c>
      <c r="C15" s="42">
        <f>R15+AG15+AV15</f>
        <v>26</v>
      </c>
      <c r="D15" s="43">
        <f>S15+AH15+AW15</f>
        <v>16</v>
      </c>
      <c r="E15" s="42" t="s">
        <v>43</v>
      </c>
      <c r="F15" s="44">
        <f>U15+AJ15+AY15</f>
        <v>10</v>
      </c>
      <c r="G15" s="45">
        <f>IF(C15&gt;0,D15/C15,-0.001)</f>
        <v>0.6153846153846154</v>
      </c>
      <c r="H15" s="46">
        <f>W15+AL15+BA15</f>
        <v>1835</v>
      </c>
      <c r="I15" s="47" t="s">
        <v>45</v>
      </c>
      <c r="J15" s="48">
        <f>Y15+AN15+BC15</f>
        <v>1799</v>
      </c>
      <c r="K15" s="49">
        <f>IF(C15&gt;0,H15-J15,-9999)</f>
        <v>36</v>
      </c>
      <c r="L15" s="50">
        <f>IF(C15&gt;0,H15/J15,-0.001)</f>
        <v>1.0200111172873818</v>
      </c>
      <c r="M15" s="51">
        <f>IF(C15&gt;0,H15/C15,-0.1)</f>
        <v>70.57692307692308</v>
      </c>
      <c r="N15" s="47" t="s">
        <v>45</v>
      </c>
      <c r="O15" s="52">
        <f>IF(C15&gt;0,J15/C15,-0.1)</f>
        <v>69.1923076923077</v>
      </c>
      <c r="P15" s="51">
        <f>IF(C15&gt;0,M15-O15,-0.1)</f>
        <v>1.3846153846153868</v>
      </c>
      <c r="Q15" s="39" t="s">
        <v>47</v>
      </c>
      <c r="R15" s="42">
        <f>S15+U15</f>
        <v>13</v>
      </c>
      <c r="S15" s="43">
        <f>'HR'!S15+PS!S15</f>
        <v>9</v>
      </c>
      <c r="T15" s="42" t="s">
        <v>43</v>
      </c>
      <c r="U15" s="44">
        <f>'HR'!U15+PS!U15</f>
        <v>4</v>
      </c>
      <c r="V15" s="45">
        <f>IF(R15&gt;0,S15/R15,-0.001)</f>
        <v>0.6923076923076923</v>
      </c>
      <c r="W15" s="46">
        <f>'HR'!W15+PS!W15</f>
        <v>974</v>
      </c>
      <c r="X15" s="47" t="s">
        <v>45</v>
      </c>
      <c r="Y15" s="48">
        <f>'HR'!Y15+PS!Y15</f>
        <v>894</v>
      </c>
      <c r="Z15" s="49">
        <f>IF(R15&gt;0,W15-Y15,-9999)</f>
        <v>80</v>
      </c>
      <c r="AA15" s="50">
        <f>IF(R15&gt;0,W15/Y15,-0.001)</f>
        <v>1.0894854586129754</v>
      </c>
      <c r="AB15" s="51">
        <f>IF(R15&gt;0,W15/R15,-0.1)</f>
        <v>74.92307692307692</v>
      </c>
      <c r="AC15" s="47" t="s">
        <v>45</v>
      </c>
      <c r="AD15" s="52">
        <f>IF(R15&gt;0,Y15/R15,-0.1)</f>
        <v>68.76923076923077</v>
      </c>
      <c r="AE15" s="51">
        <f>IF(R15&gt;0,AB15-AD15,-0.1)</f>
        <v>6.153846153846146</v>
      </c>
      <c r="AF15" s="39" t="s">
        <v>47</v>
      </c>
      <c r="AG15" s="42">
        <f>AH15+AJ15</f>
        <v>13</v>
      </c>
      <c r="AH15" s="43">
        <f>'HR'!AH15+PS!AH15</f>
        <v>7</v>
      </c>
      <c r="AI15" s="42" t="s">
        <v>43</v>
      </c>
      <c r="AJ15" s="44">
        <f>'HR'!AJ15+PS!AJ15</f>
        <v>6</v>
      </c>
      <c r="AK15" s="45">
        <f>IF(AG15&gt;0,AH15/AG15,-0.001)</f>
        <v>0.5384615384615384</v>
      </c>
      <c r="AL15" s="46">
        <f>'HR'!AL15+PS!AL15</f>
        <v>861</v>
      </c>
      <c r="AM15" s="47" t="s">
        <v>45</v>
      </c>
      <c r="AN15" s="48">
        <f>'HR'!AN15+PS!AN15</f>
        <v>905</v>
      </c>
      <c r="AO15" s="49">
        <f>IF(AG15&gt;0,AL15-AN15,-9999)</f>
        <v>-44</v>
      </c>
      <c r="AP15" s="50">
        <f>IF(AG15&gt;0,AL15/AN15,-0.001)</f>
        <v>0.9513812154696133</v>
      </c>
      <c r="AQ15" s="51">
        <f>IF(AG15&gt;0,AL15/AG15,-0.1)</f>
        <v>66.23076923076923</v>
      </c>
      <c r="AR15" s="47" t="s">
        <v>45</v>
      </c>
      <c r="AS15" s="52">
        <f>IF(AG15&gt;0,AN15/AG15,-0.1)</f>
        <v>69.61538461538461</v>
      </c>
      <c r="AT15" s="51">
        <f>IF(AG15&gt;0,AQ15-AS15,-0.1)</f>
        <v>-3.384615384615387</v>
      </c>
      <c r="AU15" s="39" t="s">
        <v>47</v>
      </c>
      <c r="AV15" s="42">
        <f>AW15+AY15</f>
        <v>0</v>
      </c>
      <c r="AW15" s="43">
        <f>'HR'!AW15+PS!AW15</f>
        <v>0</v>
      </c>
      <c r="AX15" s="42" t="s">
        <v>43</v>
      </c>
      <c r="AY15" s="44">
        <f>'HR'!AY15+PS!AY15</f>
        <v>0</v>
      </c>
      <c r="AZ15" s="45">
        <f>IF(AV15&gt;0,AW15/AV15,-0.001)</f>
        <v>-0.001</v>
      </c>
      <c r="BA15" s="46">
        <f>'HR'!BA15+PS!BA15</f>
        <v>0</v>
      </c>
      <c r="BB15" s="47" t="s">
        <v>45</v>
      </c>
      <c r="BC15" s="48">
        <f>'HR'!BC15+PS!BC15</f>
        <v>0</v>
      </c>
      <c r="BD15" s="49">
        <f>IF(AV15&gt;0,BA15-BC15,-9999)</f>
        <v>-9999</v>
      </c>
      <c r="BE15" s="50">
        <f>IF(AV15&gt;0,BA15/BC15,-0.001)</f>
        <v>-0.001</v>
      </c>
      <c r="BF15" s="51">
        <f>IF(AV15&gt;0,BA15/AV15,-0.1)</f>
        <v>-0.1</v>
      </c>
      <c r="BG15" s="47" t="s">
        <v>45</v>
      </c>
      <c r="BH15" s="52">
        <f>IF(AV15&gt;0,BC15/AV15,-0.1)</f>
        <v>-0.1</v>
      </c>
      <c r="BI15" s="51">
        <f>IF(AV15&gt;0,BF15-BH15,-0.1)</f>
        <v>-0.1</v>
      </c>
    </row>
    <row r="16" spans="1:61" s="40" customFormat="1" ht="12.75">
      <c r="A16" s="27" t="s">
        <v>59</v>
      </c>
      <c r="B16" s="28" t="s">
        <v>56</v>
      </c>
      <c r="C16" s="29">
        <f>R16+AG16+AV16</f>
        <v>27</v>
      </c>
      <c r="D16" s="30">
        <f>S16+AH16+AW16</f>
        <v>14</v>
      </c>
      <c r="E16" s="29" t="s">
        <v>43</v>
      </c>
      <c r="F16" s="31">
        <f>U16+AJ16+AY16</f>
        <v>13</v>
      </c>
      <c r="G16" s="32">
        <f>IF(C16&gt;0,D16/C16,-0.001)</f>
        <v>0.5185185185185185</v>
      </c>
      <c r="H16" s="33">
        <f>W16+AL16+BA16</f>
        <v>1972</v>
      </c>
      <c r="I16" s="28" t="s">
        <v>45</v>
      </c>
      <c r="J16" s="34">
        <f>Y16+AN16+BC16</f>
        <v>2033</v>
      </c>
      <c r="K16" s="35">
        <f>IF(C16&gt;0,H16-J16,-9999)</f>
        <v>-61</v>
      </c>
      <c r="L16" s="36">
        <f>IF(C16&gt;0,H16/J16,-0.001)</f>
        <v>0.9699950811608461</v>
      </c>
      <c r="M16" s="37">
        <f>IF(C16&gt;0,H16/C16,-0.1)</f>
        <v>73.03703703703704</v>
      </c>
      <c r="N16" s="28" t="s">
        <v>45</v>
      </c>
      <c r="O16" s="38">
        <f>IF(C16&gt;0,J16/C16,-0.1)</f>
        <v>75.29629629629629</v>
      </c>
      <c r="P16" s="37">
        <f>IF(C16&gt;0,M16-O16,-0.1)</f>
        <v>-2.2592592592592524</v>
      </c>
      <c r="Q16" s="39" t="s">
        <v>47</v>
      </c>
      <c r="R16" s="29">
        <f>S16+U16</f>
        <v>14</v>
      </c>
      <c r="S16" s="30">
        <f>'HR'!S16+PS!S16</f>
        <v>9</v>
      </c>
      <c r="T16" s="29" t="s">
        <v>43</v>
      </c>
      <c r="U16" s="31">
        <f>'HR'!U16+PS!U16</f>
        <v>5</v>
      </c>
      <c r="V16" s="32">
        <f>IF(R16&gt;0,S16/R16,-0.001)</f>
        <v>0.6428571428571429</v>
      </c>
      <c r="W16" s="33">
        <f>'HR'!W16+PS!W16</f>
        <v>1069</v>
      </c>
      <c r="X16" s="28" t="s">
        <v>45</v>
      </c>
      <c r="Y16" s="34">
        <f>'HR'!Y16+PS!Y16</f>
        <v>1039</v>
      </c>
      <c r="Z16" s="35">
        <f>IF(R16&gt;0,W16-Y16,-9999)</f>
        <v>30</v>
      </c>
      <c r="AA16" s="36">
        <f>IF(R16&gt;0,W16/Y16,-0.001)</f>
        <v>1.0288739172281038</v>
      </c>
      <c r="AB16" s="37">
        <f>IF(R16&gt;0,W16/R16,-0.1)</f>
        <v>76.35714285714286</v>
      </c>
      <c r="AC16" s="28" t="s">
        <v>45</v>
      </c>
      <c r="AD16" s="38">
        <f>IF(R16&gt;0,Y16/R16,-0.1)</f>
        <v>74.21428571428571</v>
      </c>
      <c r="AE16" s="37">
        <f>IF(R16&gt;0,AB16-AD16,-0.1)</f>
        <v>2.142857142857153</v>
      </c>
      <c r="AF16" s="39" t="s">
        <v>47</v>
      </c>
      <c r="AG16" s="29">
        <f>AH16+AJ16</f>
        <v>13</v>
      </c>
      <c r="AH16" s="30">
        <f>'HR'!AH16+PS!AH16</f>
        <v>5</v>
      </c>
      <c r="AI16" s="29" t="s">
        <v>43</v>
      </c>
      <c r="AJ16" s="31">
        <f>'HR'!AJ16+PS!AJ16</f>
        <v>8</v>
      </c>
      <c r="AK16" s="32">
        <f>IF(AG16&gt;0,AH16/AG16,-0.001)</f>
        <v>0.38461538461538464</v>
      </c>
      <c r="AL16" s="33">
        <f>'HR'!AL16+PS!AL16</f>
        <v>903</v>
      </c>
      <c r="AM16" s="28" t="s">
        <v>45</v>
      </c>
      <c r="AN16" s="34">
        <f>'HR'!AN16+PS!AN16</f>
        <v>994</v>
      </c>
      <c r="AO16" s="35">
        <f>IF(AG16&gt;0,AL16-AN16,-9999)</f>
        <v>-91</v>
      </c>
      <c r="AP16" s="36">
        <f>IF(AG16&gt;0,AL16/AN16,-0.001)</f>
        <v>0.9084507042253521</v>
      </c>
      <c r="AQ16" s="37">
        <f>IF(AG16&gt;0,AL16/AG16,-0.1)</f>
        <v>69.46153846153847</v>
      </c>
      <c r="AR16" s="28" t="s">
        <v>45</v>
      </c>
      <c r="AS16" s="38">
        <f>IF(AG16&gt;0,AN16/AG16,-0.1)</f>
        <v>76.46153846153847</v>
      </c>
      <c r="AT16" s="37">
        <f>IF(AG16&gt;0,AQ16-AS16,-0.1)</f>
        <v>-7</v>
      </c>
      <c r="AU16" s="39" t="s">
        <v>47</v>
      </c>
      <c r="AV16" s="29">
        <f>AW16+AY16</f>
        <v>0</v>
      </c>
      <c r="AW16" s="30">
        <f>'HR'!AW16+PS!AW16</f>
        <v>0</v>
      </c>
      <c r="AX16" s="29" t="s">
        <v>43</v>
      </c>
      <c r="AY16" s="31">
        <f>'HR'!AY16+PS!AY16</f>
        <v>0</v>
      </c>
      <c r="AZ16" s="32">
        <f>IF(AV16&gt;0,AW16/AV16,-0.001)</f>
        <v>-0.001</v>
      </c>
      <c r="BA16" s="33">
        <f>'HR'!BA16+PS!BA16</f>
        <v>0</v>
      </c>
      <c r="BB16" s="28" t="s">
        <v>45</v>
      </c>
      <c r="BC16" s="34">
        <f>'HR'!BC16+PS!BC16</f>
        <v>0</v>
      </c>
      <c r="BD16" s="35">
        <f>IF(AV16&gt;0,BA16-BC16,-9999)</f>
        <v>-9999</v>
      </c>
      <c r="BE16" s="36">
        <f>IF(AV16&gt;0,BA16/BC16,-0.001)</f>
        <v>-0.001</v>
      </c>
      <c r="BF16" s="37">
        <f>IF(AV16&gt;0,BA16/AV16,-0.1)</f>
        <v>-0.1</v>
      </c>
      <c r="BG16" s="28" t="s">
        <v>45</v>
      </c>
      <c r="BH16" s="38">
        <f>IF(AV16&gt;0,BC16/AV16,-0.1)</f>
        <v>-0.1</v>
      </c>
      <c r="BI16" s="37">
        <f>IF(AV16&gt;0,BF16-BH16,-0.1)</f>
        <v>-0.1</v>
      </c>
    </row>
    <row r="17" spans="1:61" s="40" customFormat="1" ht="12.75">
      <c r="A17" s="40" t="s">
        <v>60</v>
      </c>
      <c r="B17" s="41" t="s">
        <v>56</v>
      </c>
      <c r="C17" s="42">
        <f>R17+AG17+AV17</f>
        <v>25</v>
      </c>
      <c r="D17" s="43">
        <f>S17+AH17+AW17</f>
        <v>16</v>
      </c>
      <c r="E17" s="42" t="s">
        <v>43</v>
      </c>
      <c r="F17" s="44">
        <f>U17+AJ17+AY17</f>
        <v>9</v>
      </c>
      <c r="G17" s="45">
        <f>IF(C17&gt;0,D17/C17,-0.001)</f>
        <v>0.64</v>
      </c>
      <c r="H17" s="46">
        <f>W17+AL17+BA17</f>
        <v>1903</v>
      </c>
      <c r="I17" s="47" t="s">
        <v>45</v>
      </c>
      <c r="J17" s="48">
        <f>Y17+AN17+BC17</f>
        <v>1755</v>
      </c>
      <c r="K17" s="49">
        <f>IF(C17&gt;0,H17-J17,-9999)</f>
        <v>148</v>
      </c>
      <c r="L17" s="50">
        <f>IF(C17&gt;0,H17/J17,-0.001)</f>
        <v>1.0843304843304844</v>
      </c>
      <c r="M17" s="51">
        <f>IF(C17&gt;0,H17/C17,-0.1)</f>
        <v>76.12</v>
      </c>
      <c r="N17" s="47" t="s">
        <v>45</v>
      </c>
      <c r="O17" s="52">
        <f>IF(C17&gt;0,J17/C17,-0.1)</f>
        <v>70.2</v>
      </c>
      <c r="P17" s="51">
        <f>IF(C17&gt;0,M17-O17,-0.1)</f>
        <v>5.920000000000002</v>
      </c>
      <c r="Q17" s="39" t="s">
        <v>47</v>
      </c>
      <c r="R17" s="42">
        <f>S17+U17</f>
        <v>13</v>
      </c>
      <c r="S17" s="43">
        <f>'HR'!S17+PS!S17</f>
        <v>8</v>
      </c>
      <c r="T17" s="42" t="s">
        <v>43</v>
      </c>
      <c r="U17" s="44">
        <f>'HR'!U17+PS!U17</f>
        <v>5</v>
      </c>
      <c r="V17" s="45">
        <f>IF(R17&gt;0,S17/R17,-0.001)</f>
        <v>0.6153846153846154</v>
      </c>
      <c r="W17" s="46">
        <f>'HR'!W17+PS!W17</f>
        <v>1045</v>
      </c>
      <c r="X17" s="47" t="s">
        <v>45</v>
      </c>
      <c r="Y17" s="48">
        <f>'HR'!Y17+PS!Y17</f>
        <v>947</v>
      </c>
      <c r="Z17" s="49">
        <f>IF(R17&gt;0,W17-Y17,-9999)</f>
        <v>98</v>
      </c>
      <c r="AA17" s="50">
        <f>IF(R17&gt;0,W17/Y17,-0.001)</f>
        <v>1.1034846884899683</v>
      </c>
      <c r="AB17" s="51">
        <f>IF(R17&gt;0,W17/R17,-0.1)</f>
        <v>80.38461538461539</v>
      </c>
      <c r="AC17" s="47" t="s">
        <v>45</v>
      </c>
      <c r="AD17" s="52">
        <f>IF(R17&gt;0,Y17/R17,-0.1)</f>
        <v>72.84615384615384</v>
      </c>
      <c r="AE17" s="51">
        <f>IF(R17&gt;0,AB17-AD17,-0.1)</f>
        <v>7.538461538461547</v>
      </c>
      <c r="AF17" s="39" t="s">
        <v>47</v>
      </c>
      <c r="AG17" s="42">
        <f>AH17+AJ17</f>
        <v>12</v>
      </c>
      <c r="AH17" s="43">
        <f>'HR'!AH17+PS!AH17</f>
        <v>8</v>
      </c>
      <c r="AI17" s="42" t="s">
        <v>43</v>
      </c>
      <c r="AJ17" s="44">
        <f>'HR'!AJ17+PS!AJ17</f>
        <v>4</v>
      </c>
      <c r="AK17" s="45">
        <f>IF(AG17&gt;0,AH17/AG17,-0.001)</f>
        <v>0.6666666666666666</v>
      </c>
      <c r="AL17" s="46">
        <f>'HR'!AL17+PS!AL17</f>
        <v>858</v>
      </c>
      <c r="AM17" s="47" t="s">
        <v>45</v>
      </c>
      <c r="AN17" s="48">
        <f>'HR'!AN17+PS!AN17</f>
        <v>808</v>
      </c>
      <c r="AO17" s="49">
        <f>IF(AG17&gt;0,AL17-AN17,-9999)</f>
        <v>50</v>
      </c>
      <c r="AP17" s="50">
        <f>IF(AG17&gt;0,AL17/AN17,-0.001)</f>
        <v>1.061881188118812</v>
      </c>
      <c r="AQ17" s="51">
        <f>IF(AG17&gt;0,AL17/AG17,-0.1)</f>
        <v>71.5</v>
      </c>
      <c r="AR17" s="47" t="s">
        <v>45</v>
      </c>
      <c r="AS17" s="52">
        <f>IF(AG17&gt;0,AN17/AG17,-0.1)</f>
        <v>67.33333333333333</v>
      </c>
      <c r="AT17" s="51">
        <f>IF(AG17&gt;0,AQ17-AS17,-0.1)</f>
        <v>4.166666666666671</v>
      </c>
      <c r="AU17" s="39" t="s">
        <v>47</v>
      </c>
      <c r="AV17" s="42">
        <f>AW17+AY17</f>
        <v>0</v>
      </c>
      <c r="AW17" s="43">
        <f>'HR'!AW17+PS!AW17</f>
        <v>0</v>
      </c>
      <c r="AX17" s="42" t="s">
        <v>43</v>
      </c>
      <c r="AY17" s="44">
        <f>'HR'!AY17+PS!AY17</f>
        <v>0</v>
      </c>
      <c r="AZ17" s="45">
        <f>IF(AV17&gt;0,AW17/AV17,-0.001)</f>
        <v>-0.001</v>
      </c>
      <c r="BA17" s="46">
        <f>'HR'!BA17+PS!BA17</f>
        <v>0</v>
      </c>
      <c r="BB17" s="47" t="s">
        <v>45</v>
      </c>
      <c r="BC17" s="48">
        <f>'HR'!BC17+PS!BC17</f>
        <v>0</v>
      </c>
      <c r="BD17" s="49">
        <f>IF(AV17&gt;0,BA17-BC17,-9999)</f>
        <v>-9999</v>
      </c>
      <c r="BE17" s="50">
        <f>IF(AV17&gt;0,BA17/BC17,-0.001)</f>
        <v>-0.001</v>
      </c>
      <c r="BF17" s="51">
        <f>IF(AV17&gt;0,BA17/AV17,-0.1)</f>
        <v>-0.1</v>
      </c>
      <c r="BG17" s="47" t="s">
        <v>45</v>
      </c>
      <c r="BH17" s="52">
        <f>IF(AV17&gt;0,BC17/AV17,-0.1)</f>
        <v>-0.1</v>
      </c>
      <c r="BI17" s="51">
        <f>IF(AV17&gt;0,BF17-BH17,-0.1)</f>
        <v>-0.1</v>
      </c>
    </row>
    <row r="18" spans="1:61" s="40" customFormat="1" ht="12.75">
      <c r="A18" s="27" t="s">
        <v>61</v>
      </c>
      <c r="B18" s="28" t="s">
        <v>56</v>
      </c>
      <c r="C18" s="29">
        <f>R18+AG18+AV18</f>
        <v>30</v>
      </c>
      <c r="D18" s="30">
        <f>S18+AH18+AW18</f>
        <v>21</v>
      </c>
      <c r="E18" s="29" t="s">
        <v>43</v>
      </c>
      <c r="F18" s="31">
        <f>U18+AJ18+AY18</f>
        <v>9</v>
      </c>
      <c r="G18" s="32">
        <f>IF(C18&gt;0,D18/C18,-0.001)</f>
        <v>0.7</v>
      </c>
      <c r="H18" s="33">
        <f>W18+AL18+BA18</f>
        <v>2417</v>
      </c>
      <c r="I18" s="28" t="s">
        <v>45</v>
      </c>
      <c r="J18" s="34">
        <f>Y18+AN18+BC18</f>
        <v>2180</v>
      </c>
      <c r="K18" s="35">
        <f>IF(C18&gt;0,H18-J18,-9999)</f>
        <v>237</v>
      </c>
      <c r="L18" s="36">
        <f>IF(C18&gt;0,H18/J18,-0.001)</f>
        <v>1.1087155963302753</v>
      </c>
      <c r="M18" s="37">
        <f>IF(C18&gt;0,H18/C18,-0.1)</f>
        <v>80.56666666666666</v>
      </c>
      <c r="N18" s="28" t="s">
        <v>45</v>
      </c>
      <c r="O18" s="38">
        <f>IF(C18&gt;0,J18/C18,-0.1)</f>
        <v>72.66666666666667</v>
      </c>
      <c r="P18" s="37">
        <f>IF(C18&gt;0,M18-O18,-0.1)</f>
        <v>7.8999999999999915</v>
      </c>
      <c r="Q18" s="39" t="s">
        <v>47</v>
      </c>
      <c r="R18" s="29">
        <f>S18+U18</f>
        <v>15</v>
      </c>
      <c r="S18" s="30">
        <f>'HR'!S18+PS!S18</f>
        <v>14</v>
      </c>
      <c r="T18" s="29" t="s">
        <v>43</v>
      </c>
      <c r="U18" s="31">
        <f>'HR'!U18+PS!U18</f>
        <v>1</v>
      </c>
      <c r="V18" s="32">
        <f>IF(R18&gt;0,S18/R18,-0.001)</f>
        <v>0.9333333333333333</v>
      </c>
      <c r="W18" s="33">
        <f>'HR'!W18+PS!W18</f>
        <v>1297</v>
      </c>
      <c r="X18" s="28" t="s">
        <v>45</v>
      </c>
      <c r="Y18" s="34">
        <f>'HR'!Y18+PS!Y18</f>
        <v>1099</v>
      </c>
      <c r="Z18" s="35">
        <f>IF(R18&gt;0,W18-Y18,-9999)</f>
        <v>198</v>
      </c>
      <c r="AA18" s="36">
        <f>IF(R18&gt;0,W18/Y18,-0.001)</f>
        <v>1.1801637852593267</v>
      </c>
      <c r="AB18" s="37">
        <f>IF(R18&gt;0,W18/R18,-0.1)</f>
        <v>86.46666666666667</v>
      </c>
      <c r="AC18" s="28" t="s">
        <v>45</v>
      </c>
      <c r="AD18" s="38">
        <f>IF(R18&gt;0,Y18/R18,-0.1)</f>
        <v>73.26666666666667</v>
      </c>
      <c r="AE18" s="37">
        <f>IF(R18&gt;0,AB18-AD18,-0.1)</f>
        <v>13.200000000000003</v>
      </c>
      <c r="AF18" s="39" t="s">
        <v>47</v>
      </c>
      <c r="AG18" s="29">
        <f>AH18+AJ18</f>
        <v>15</v>
      </c>
      <c r="AH18" s="30">
        <f>'HR'!AH18+PS!AH18</f>
        <v>7</v>
      </c>
      <c r="AI18" s="29" t="s">
        <v>43</v>
      </c>
      <c r="AJ18" s="31">
        <f>'HR'!AJ18+PS!AJ18</f>
        <v>8</v>
      </c>
      <c r="AK18" s="32">
        <f>IF(AG18&gt;0,AH18/AG18,-0.001)</f>
        <v>0.4666666666666667</v>
      </c>
      <c r="AL18" s="33">
        <f>'HR'!AL18+PS!AL18</f>
        <v>1120</v>
      </c>
      <c r="AM18" s="28" t="s">
        <v>45</v>
      </c>
      <c r="AN18" s="34">
        <f>'HR'!AN18+PS!AN18</f>
        <v>1081</v>
      </c>
      <c r="AO18" s="35">
        <f>IF(AG18&gt;0,AL18-AN18,-9999)</f>
        <v>39</v>
      </c>
      <c r="AP18" s="36">
        <f>IF(AG18&gt;0,AL18/AN18,-0.001)</f>
        <v>1.0360777058279371</v>
      </c>
      <c r="AQ18" s="37">
        <f>IF(AG18&gt;0,AL18/AG18,-0.1)</f>
        <v>74.66666666666667</v>
      </c>
      <c r="AR18" s="28" t="s">
        <v>45</v>
      </c>
      <c r="AS18" s="38">
        <f>IF(AG18&gt;0,AN18/AG18,-0.1)</f>
        <v>72.06666666666666</v>
      </c>
      <c r="AT18" s="37">
        <f>IF(AG18&gt;0,AQ18-AS18,-0.1)</f>
        <v>2.6000000000000085</v>
      </c>
      <c r="AU18" s="39" t="s">
        <v>47</v>
      </c>
      <c r="AV18" s="29">
        <f>AW18+AY18</f>
        <v>0</v>
      </c>
      <c r="AW18" s="30">
        <f>'HR'!AW18+PS!AW18</f>
        <v>0</v>
      </c>
      <c r="AX18" s="29" t="s">
        <v>43</v>
      </c>
      <c r="AY18" s="31">
        <f>'HR'!AY18+PS!AY18</f>
        <v>0</v>
      </c>
      <c r="AZ18" s="32">
        <f>IF(AV18&gt;0,AW18/AV18,-0.001)</f>
        <v>-0.001</v>
      </c>
      <c r="BA18" s="33">
        <f>'HR'!BA18+PS!BA18</f>
        <v>0</v>
      </c>
      <c r="BB18" s="28" t="s">
        <v>45</v>
      </c>
      <c r="BC18" s="34">
        <f>'HR'!BC18+PS!BC18</f>
        <v>0</v>
      </c>
      <c r="BD18" s="35">
        <f>IF(AV18&gt;0,BA18-BC18,-9999)</f>
        <v>-9999</v>
      </c>
      <c r="BE18" s="36">
        <f>IF(AV18&gt;0,BA18/BC18,-0.001)</f>
        <v>-0.001</v>
      </c>
      <c r="BF18" s="37">
        <f>IF(AV18&gt;0,BA18/AV18,-0.1)</f>
        <v>-0.1</v>
      </c>
      <c r="BG18" s="28" t="s">
        <v>45</v>
      </c>
      <c r="BH18" s="38">
        <f>IF(AV18&gt;0,BC18/AV18,-0.1)</f>
        <v>-0.1</v>
      </c>
      <c r="BI18" s="37">
        <f>IF(AV18&gt;0,BF18-BH18,-0.1)</f>
        <v>-0.1</v>
      </c>
    </row>
    <row r="19" spans="1:61" s="40" customFormat="1" ht="12.75">
      <c r="A19" s="40" t="s">
        <v>62</v>
      </c>
      <c r="B19" s="41" t="s">
        <v>56</v>
      </c>
      <c r="C19" s="42">
        <f>R19+AG19+AV19</f>
        <v>24</v>
      </c>
      <c r="D19" s="43">
        <f>S19+AH19+AW19</f>
        <v>9</v>
      </c>
      <c r="E19" s="42" t="s">
        <v>43</v>
      </c>
      <c r="F19" s="44">
        <f>U19+AJ19+AY19</f>
        <v>15</v>
      </c>
      <c r="G19" s="45">
        <f>IF(C19&gt;0,D19/C19,-0.001)</f>
        <v>0.375</v>
      </c>
      <c r="H19" s="46">
        <f>W19+AL19+BA19</f>
        <v>1602</v>
      </c>
      <c r="I19" s="47" t="s">
        <v>45</v>
      </c>
      <c r="J19" s="48">
        <f>Y19+AN19+BC19</f>
        <v>1731</v>
      </c>
      <c r="K19" s="49">
        <f>IF(C19&gt;0,H19-J19,-9999)</f>
        <v>-129</v>
      </c>
      <c r="L19" s="50">
        <f>IF(C19&gt;0,H19/J19,-0.001)</f>
        <v>0.925476603119584</v>
      </c>
      <c r="M19" s="51">
        <f>IF(C19&gt;0,H19/C19,-0.1)</f>
        <v>66.75</v>
      </c>
      <c r="N19" s="47" t="s">
        <v>45</v>
      </c>
      <c r="O19" s="52">
        <f>IF(C19&gt;0,J19/C19,-0.1)</f>
        <v>72.125</v>
      </c>
      <c r="P19" s="51">
        <f>IF(C19&gt;0,M19-O19,-0.1)</f>
        <v>-5.375</v>
      </c>
      <c r="Q19" s="39" t="s">
        <v>47</v>
      </c>
      <c r="R19" s="42">
        <f>S19+U19</f>
        <v>12</v>
      </c>
      <c r="S19" s="43">
        <f>'HR'!S19+PS!S19</f>
        <v>7</v>
      </c>
      <c r="T19" s="42" t="s">
        <v>43</v>
      </c>
      <c r="U19" s="44">
        <f>'HR'!U19+PS!U19</f>
        <v>5</v>
      </c>
      <c r="V19" s="45">
        <f>IF(R19&gt;0,S19/R19,-0.001)</f>
        <v>0.5833333333333334</v>
      </c>
      <c r="W19" s="46">
        <f>'HR'!W19+PS!W19</f>
        <v>829</v>
      </c>
      <c r="X19" s="47" t="s">
        <v>45</v>
      </c>
      <c r="Y19" s="48">
        <f>'HR'!Y19+PS!Y19</f>
        <v>815</v>
      </c>
      <c r="Z19" s="49">
        <f>IF(R19&gt;0,W19-Y19,-9999)</f>
        <v>14</v>
      </c>
      <c r="AA19" s="50">
        <f>IF(R19&gt;0,W19/Y19,-0.001)</f>
        <v>1.0171779141104293</v>
      </c>
      <c r="AB19" s="51">
        <f>IF(R19&gt;0,W19/R19,-0.1)</f>
        <v>69.08333333333333</v>
      </c>
      <c r="AC19" s="47" t="s">
        <v>45</v>
      </c>
      <c r="AD19" s="52">
        <f>IF(R19&gt;0,Y19/R19,-0.1)</f>
        <v>67.91666666666667</v>
      </c>
      <c r="AE19" s="51">
        <f>IF(R19&gt;0,AB19-AD19,-0.1)</f>
        <v>1.1666666666666572</v>
      </c>
      <c r="AF19" s="39" t="s">
        <v>47</v>
      </c>
      <c r="AG19" s="42">
        <f>AH19+AJ19</f>
        <v>12</v>
      </c>
      <c r="AH19" s="43">
        <f>'HR'!AH19+PS!AH19</f>
        <v>2</v>
      </c>
      <c r="AI19" s="42" t="s">
        <v>43</v>
      </c>
      <c r="AJ19" s="44">
        <f>'HR'!AJ19+PS!AJ19</f>
        <v>10</v>
      </c>
      <c r="AK19" s="45">
        <f>IF(AG19&gt;0,AH19/AG19,-0.001)</f>
        <v>0.16666666666666666</v>
      </c>
      <c r="AL19" s="46">
        <f>'HR'!AL19+PS!AL19</f>
        <v>773</v>
      </c>
      <c r="AM19" s="47" t="s">
        <v>45</v>
      </c>
      <c r="AN19" s="48">
        <f>'HR'!AN19+PS!AN19</f>
        <v>916</v>
      </c>
      <c r="AO19" s="49">
        <f>IF(AG19&gt;0,AL19-AN19,-9999)</f>
        <v>-143</v>
      </c>
      <c r="AP19" s="50">
        <f>IF(AG19&gt;0,AL19/AN19,-0.001)</f>
        <v>0.8438864628820961</v>
      </c>
      <c r="AQ19" s="51">
        <f>IF(AG19&gt;0,AL19/AG19,-0.1)</f>
        <v>64.41666666666667</v>
      </c>
      <c r="AR19" s="47" t="s">
        <v>45</v>
      </c>
      <c r="AS19" s="52">
        <f>IF(AG19&gt;0,AN19/AG19,-0.1)</f>
        <v>76.33333333333333</v>
      </c>
      <c r="AT19" s="51">
        <f>IF(AG19&gt;0,AQ19-AS19,-0.1)</f>
        <v>-11.916666666666657</v>
      </c>
      <c r="AU19" s="39" t="s">
        <v>47</v>
      </c>
      <c r="AV19" s="42">
        <f>AW19+AY19</f>
        <v>0</v>
      </c>
      <c r="AW19" s="43">
        <f>'HR'!AW19+PS!AW19</f>
        <v>0</v>
      </c>
      <c r="AX19" s="42" t="s">
        <v>43</v>
      </c>
      <c r="AY19" s="44">
        <f>'HR'!AY19+PS!AY19</f>
        <v>0</v>
      </c>
      <c r="AZ19" s="45">
        <f>IF(AV19&gt;0,AW19/AV19,-0.001)</f>
        <v>-0.001</v>
      </c>
      <c r="BA19" s="46">
        <f>'HR'!BA19+PS!BA19</f>
        <v>0</v>
      </c>
      <c r="BB19" s="47" t="s">
        <v>45</v>
      </c>
      <c r="BC19" s="48">
        <f>'HR'!BC19+PS!BC19</f>
        <v>0</v>
      </c>
      <c r="BD19" s="49">
        <f>IF(AV19&gt;0,BA19-BC19,-9999)</f>
        <v>-9999</v>
      </c>
      <c r="BE19" s="50">
        <f>IF(AV19&gt;0,BA19/BC19,-0.001)</f>
        <v>-0.001</v>
      </c>
      <c r="BF19" s="51">
        <f>IF(AV19&gt;0,BA19/AV19,-0.1)</f>
        <v>-0.1</v>
      </c>
      <c r="BG19" s="47" t="s">
        <v>45</v>
      </c>
      <c r="BH19" s="52">
        <f>IF(AV19&gt;0,BC19/AV19,-0.1)</f>
        <v>-0.1</v>
      </c>
      <c r="BI19" s="51">
        <f>IF(AV19&gt;0,BF19-BH19,-0.1)</f>
        <v>-0.1</v>
      </c>
    </row>
    <row r="20" spans="1:61" s="40" customFormat="1" ht="12.75">
      <c r="A20" s="27" t="s">
        <v>63</v>
      </c>
      <c r="B20" s="28" t="s">
        <v>56</v>
      </c>
      <c r="C20" s="29">
        <f>R20+AG20+AV20</f>
        <v>29</v>
      </c>
      <c r="D20" s="30">
        <f>S20+AH20+AW20</f>
        <v>19</v>
      </c>
      <c r="E20" s="29" t="s">
        <v>43</v>
      </c>
      <c r="F20" s="31">
        <f>U20+AJ20+AY20</f>
        <v>10</v>
      </c>
      <c r="G20" s="32">
        <f>IF(C20&gt;0,D20/C20,-0.001)</f>
        <v>0.6551724137931034</v>
      </c>
      <c r="H20" s="33">
        <f>W20+AL20+BA20</f>
        <v>2272</v>
      </c>
      <c r="I20" s="28" t="s">
        <v>45</v>
      </c>
      <c r="J20" s="34">
        <f>Y20+AN20+BC20</f>
        <v>2152</v>
      </c>
      <c r="K20" s="35">
        <f>IF(C20&gt;0,H20-J20,-9999)</f>
        <v>120</v>
      </c>
      <c r="L20" s="36">
        <f>IF(C20&gt;0,H20/J20,-0.001)</f>
        <v>1.0557620817843867</v>
      </c>
      <c r="M20" s="37">
        <f>IF(C20&gt;0,H20/C20,-0.1)</f>
        <v>78.34482758620689</v>
      </c>
      <c r="N20" s="28" t="s">
        <v>45</v>
      </c>
      <c r="O20" s="38">
        <f>IF(C20&gt;0,J20/C20,-0.1)</f>
        <v>74.20689655172414</v>
      </c>
      <c r="P20" s="37">
        <f>IF(C20&gt;0,M20-O20,-0.1)</f>
        <v>4.137931034482747</v>
      </c>
      <c r="Q20" s="39" t="s">
        <v>47</v>
      </c>
      <c r="R20" s="29">
        <f>S20+U20</f>
        <v>13</v>
      </c>
      <c r="S20" s="30">
        <f>'HR'!S20+PS!S20</f>
        <v>11</v>
      </c>
      <c r="T20" s="29" t="s">
        <v>43</v>
      </c>
      <c r="U20" s="31">
        <f>'HR'!U20+PS!U20</f>
        <v>2</v>
      </c>
      <c r="V20" s="32">
        <f>IF(R20&gt;0,S20/R20,-0.001)</f>
        <v>0.8461538461538461</v>
      </c>
      <c r="W20" s="33">
        <f>'HR'!W20+PS!W20</f>
        <v>1081</v>
      </c>
      <c r="X20" s="28" t="s">
        <v>45</v>
      </c>
      <c r="Y20" s="34">
        <f>'HR'!Y20+PS!Y20</f>
        <v>994</v>
      </c>
      <c r="Z20" s="35">
        <f>IF(R20&gt;0,W20-Y20,-9999)</f>
        <v>87</v>
      </c>
      <c r="AA20" s="36">
        <f>IF(R20&gt;0,W20/Y20,-0.001)</f>
        <v>1.0875251509054327</v>
      </c>
      <c r="AB20" s="37">
        <f>IF(R20&gt;0,W20/R20,-0.1)</f>
        <v>83.15384615384616</v>
      </c>
      <c r="AC20" s="28" t="s">
        <v>45</v>
      </c>
      <c r="AD20" s="38">
        <f>IF(R20&gt;0,Y20/R20,-0.1)</f>
        <v>76.46153846153847</v>
      </c>
      <c r="AE20" s="37">
        <f>IF(R20&gt;0,AB20-AD20,-0.1)</f>
        <v>6.692307692307693</v>
      </c>
      <c r="AF20" s="39" t="s">
        <v>47</v>
      </c>
      <c r="AG20" s="29">
        <f>AH20+AJ20</f>
        <v>15</v>
      </c>
      <c r="AH20" s="30">
        <f>'HR'!AH20+PS!AH20</f>
        <v>8</v>
      </c>
      <c r="AI20" s="29" t="s">
        <v>43</v>
      </c>
      <c r="AJ20" s="31">
        <f>'HR'!AJ20+PS!AJ20</f>
        <v>7</v>
      </c>
      <c r="AK20" s="32">
        <f>IF(AG20&gt;0,AH20/AG20,-0.001)</f>
        <v>0.5333333333333333</v>
      </c>
      <c r="AL20" s="33">
        <f>'HR'!AL20+PS!AL20</f>
        <v>1119</v>
      </c>
      <c r="AM20" s="28" t="s">
        <v>45</v>
      </c>
      <c r="AN20" s="34">
        <f>'HR'!AN20+PS!AN20</f>
        <v>1081</v>
      </c>
      <c r="AO20" s="35">
        <f>IF(AG20&gt;0,AL20-AN20,-9999)</f>
        <v>38</v>
      </c>
      <c r="AP20" s="36">
        <f>IF(AG20&gt;0,AL20/AN20,-0.001)</f>
        <v>1.0351526364477335</v>
      </c>
      <c r="AQ20" s="37">
        <f>IF(AG20&gt;0,AL20/AG20,-0.1)</f>
        <v>74.6</v>
      </c>
      <c r="AR20" s="28" t="s">
        <v>45</v>
      </c>
      <c r="AS20" s="38">
        <f>IF(AG20&gt;0,AN20/AG20,-0.1)</f>
        <v>72.06666666666666</v>
      </c>
      <c r="AT20" s="37">
        <f>IF(AG20&gt;0,AQ20-AS20,-0.1)</f>
        <v>2.5333333333333314</v>
      </c>
      <c r="AU20" s="39" t="s">
        <v>47</v>
      </c>
      <c r="AV20" s="29">
        <f>AW20+AY20</f>
        <v>1</v>
      </c>
      <c r="AW20" s="30">
        <f>'HR'!AW20+PS!AW20</f>
        <v>0</v>
      </c>
      <c r="AX20" s="29" t="s">
        <v>43</v>
      </c>
      <c r="AY20" s="31">
        <f>'HR'!AY20+PS!AY20</f>
        <v>1</v>
      </c>
      <c r="AZ20" s="32">
        <f>IF(AV20&gt;0,AW20/AV20,-0.001)</f>
        <v>0</v>
      </c>
      <c r="BA20" s="33">
        <f>'HR'!BA20+PS!BA20</f>
        <v>72</v>
      </c>
      <c r="BB20" s="28" t="s">
        <v>45</v>
      </c>
      <c r="BC20" s="34">
        <f>'HR'!BC20+PS!BC20</f>
        <v>77</v>
      </c>
      <c r="BD20" s="35">
        <f>IF(AV20&gt;0,BA20-BC20,-9999)</f>
        <v>-5</v>
      </c>
      <c r="BE20" s="36">
        <f>IF(AV20&gt;0,BA20/BC20,-0.001)</f>
        <v>0.935064935064935</v>
      </c>
      <c r="BF20" s="37">
        <f>IF(AV20&gt;0,BA20/AV20,-0.1)</f>
        <v>72</v>
      </c>
      <c r="BG20" s="28" t="s">
        <v>45</v>
      </c>
      <c r="BH20" s="38">
        <f>IF(AV20&gt;0,BC20/AV20,-0.1)</f>
        <v>77</v>
      </c>
      <c r="BI20" s="37">
        <f>IF(AV20&gt;0,BF20-BH20,-0.1)</f>
        <v>-5</v>
      </c>
    </row>
    <row r="21" spans="1:61" s="40" customFormat="1" ht="12.75">
      <c r="A21" s="40" t="s">
        <v>64</v>
      </c>
      <c r="B21" s="41" t="s">
        <v>56</v>
      </c>
      <c r="C21" s="42">
        <f>R21+AG21+AV21</f>
        <v>25</v>
      </c>
      <c r="D21" s="43">
        <f>S21+AH21+AW21</f>
        <v>15</v>
      </c>
      <c r="E21" s="42" t="s">
        <v>43</v>
      </c>
      <c r="F21" s="44">
        <f>U21+AJ21+AY21</f>
        <v>10</v>
      </c>
      <c r="G21" s="45">
        <f>IF(C21&gt;0,D21/C21,-0.001)</f>
        <v>0.6</v>
      </c>
      <c r="H21" s="46">
        <f>W21+AL21+BA21</f>
        <v>1971</v>
      </c>
      <c r="I21" s="47" t="s">
        <v>45</v>
      </c>
      <c r="J21" s="48">
        <f>Y21+AN21+BC21</f>
        <v>1870</v>
      </c>
      <c r="K21" s="49">
        <f>IF(C21&gt;0,H21-J21,-9999)</f>
        <v>101</v>
      </c>
      <c r="L21" s="50">
        <f>IF(C21&gt;0,H21/J21,-0.001)</f>
        <v>1.0540106951871657</v>
      </c>
      <c r="M21" s="51">
        <f>IF(C21&gt;0,H21/C21,-0.1)</f>
        <v>78.84</v>
      </c>
      <c r="N21" s="47" t="s">
        <v>45</v>
      </c>
      <c r="O21" s="52">
        <f>IF(C21&gt;0,J21/C21,-0.1)</f>
        <v>74.8</v>
      </c>
      <c r="P21" s="51">
        <f>IF(C21&gt;0,M21-O21,-0.1)</f>
        <v>4.040000000000006</v>
      </c>
      <c r="Q21" s="39" t="s">
        <v>47</v>
      </c>
      <c r="R21" s="42">
        <f>S21+U21</f>
        <v>13</v>
      </c>
      <c r="S21" s="43">
        <f>'HR'!S21+PS!S21</f>
        <v>8</v>
      </c>
      <c r="T21" s="42" t="s">
        <v>43</v>
      </c>
      <c r="U21" s="44">
        <f>'HR'!U21+PS!U21</f>
        <v>5</v>
      </c>
      <c r="V21" s="45">
        <f>IF(R21&gt;0,S21/R21,-0.001)</f>
        <v>0.6153846153846154</v>
      </c>
      <c r="W21" s="46">
        <f>'HR'!W21+PS!W21</f>
        <v>1077</v>
      </c>
      <c r="X21" s="47" t="s">
        <v>45</v>
      </c>
      <c r="Y21" s="48">
        <f>'HR'!Y21+PS!Y21</f>
        <v>998</v>
      </c>
      <c r="Z21" s="49">
        <f>IF(R21&gt;0,W21-Y21,-9999)</f>
        <v>79</v>
      </c>
      <c r="AA21" s="50">
        <f>IF(R21&gt;0,W21/Y21,-0.001)</f>
        <v>1.0791583166332666</v>
      </c>
      <c r="AB21" s="51">
        <f>IF(R21&gt;0,W21/R21,-0.1)</f>
        <v>82.84615384615384</v>
      </c>
      <c r="AC21" s="47" t="s">
        <v>45</v>
      </c>
      <c r="AD21" s="52">
        <f>IF(R21&gt;0,Y21/R21,-0.1)</f>
        <v>76.76923076923077</v>
      </c>
      <c r="AE21" s="51">
        <f>IF(R21&gt;0,AB21-AD21,-0.1)</f>
        <v>6.076923076923066</v>
      </c>
      <c r="AF21" s="39" t="s">
        <v>47</v>
      </c>
      <c r="AG21" s="42">
        <f>AH21+AJ21</f>
        <v>11</v>
      </c>
      <c r="AH21" s="43">
        <f>'HR'!AH21+PS!AH21</f>
        <v>7</v>
      </c>
      <c r="AI21" s="42" t="s">
        <v>43</v>
      </c>
      <c r="AJ21" s="44">
        <f>'HR'!AJ21+PS!AJ21</f>
        <v>4</v>
      </c>
      <c r="AK21" s="45">
        <f>IF(AG21&gt;0,AH21/AG21,-0.001)</f>
        <v>0.6363636363636364</v>
      </c>
      <c r="AL21" s="46">
        <f>'HR'!AL21+PS!AL21</f>
        <v>823</v>
      </c>
      <c r="AM21" s="47" t="s">
        <v>45</v>
      </c>
      <c r="AN21" s="48">
        <f>'HR'!AN21+PS!AN21</f>
        <v>799</v>
      </c>
      <c r="AO21" s="49">
        <f>IF(AG21&gt;0,AL21-AN21,-9999)</f>
        <v>24</v>
      </c>
      <c r="AP21" s="50">
        <f>IF(AG21&gt;0,AL21/AN21,-0.001)</f>
        <v>1.0300375469336671</v>
      </c>
      <c r="AQ21" s="51">
        <f>IF(AG21&gt;0,AL21/AG21,-0.1)</f>
        <v>74.81818181818181</v>
      </c>
      <c r="AR21" s="47" t="s">
        <v>45</v>
      </c>
      <c r="AS21" s="52">
        <f>IF(AG21&gt;0,AN21/AG21,-0.1)</f>
        <v>72.63636363636364</v>
      </c>
      <c r="AT21" s="51">
        <f>IF(AG21&gt;0,AQ21-AS21,-0.1)</f>
        <v>2.1818181818181728</v>
      </c>
      <c r="AU21" s="39" t="s">
        <v>47</v>
      </c>
      <c r="AV21" s="42">
        <f>AW21+AY21</f>
        <v>1</v>
      </c>
      <c r="AW21" s="43">
        <f>'HR'!AW21+PS!AW21</f>
        <v>0</v>
      </c>
      <c r="AX21" s="42" t="s">
        <v>43</v>
      </c>
      <c r="AY21" s="44">
        <f>'HR'!AY21+PS!AY21</f>
        <v>1</v>
      </c>
      <c r="AZ21" s="45">
        <f>IF(AV21&gt;0,AW21/AV21,-0.001)</f>
        <v>0</v>
      </c>
      <c r="BA21" s="46">
        <f>'HR'!BA21+PS!BA21</f>
        <v>71</v>
      </c>
      <c r="BB21" s="47" t="s">
        <v>45</v>
      </c>
      <c r="BC21" s="48">
        <f>'HR'!BC21+PS!BC21</f>
        <v>73</v>
      </c>
      <c r="BD21" s="49">
        <f>IF(AV21&gt;0,BA21-BC21,-9999)</f>
        <v>-2</v>
      </c>
      <c r="BE21" s="50">
        <f>IF(AV21&gt;0,BA21/BC21,-0.001)</f>
        <v>0.9726027397260274</v>
      </c>
      <c r="BF21" s="51">
        <f>IF(AV21&gt;0,BA21/AV21,-0.1)</f>
        <v>71</v>
      </c>
      <c r="BG21" s="47" t="s">
        <v>45</v>
      </c>
      <c r="BH21" s="52">
        <f>IF(AV21&gt;0,BC21/AV21,-0.1)</f>
        <v>73</v>
      </c>
      <c r="BI21" s="51">
        <f>IF(AV21&gt;0,BF21-BH21,-0.1)</f>
        <v>-2</v>
      </c>
    </row>
    <row r="22" spans="1:61" s="40" customFormat="1" ht="12.75">
      <c r="A22" s="27" t="s">
        <v>65</v>
      </c>
      <c r="B22" s="28" t="s">
        <v>56</v>
      </c>
      <c r="C22" s="29">
        <f>R22+AG22+AV22</f>
        <v>25</v>
      </c>
      <c r="D22" s="30">
        <f>S22+AH22+AW22</f>
        <v>11</v>
      </c>
      <c r="E22" s="29" t="s">
        <v>43</v>
      </c>
      <c r="F22" s="31">
        <f>U22+AJ22+AY22</f>
        <v>14</v>
      </c>
      <c r="G22" s="32">
        <f>IF(C22&gt;0,D22/C22,-0.001)</f>
        <v>0.44</v>
      </c>
      <c r="H22" s="33">
        <f>W22+AL22+BA22</f>
        <v>1968</v>
      </c>
      <c r="I22" s="28" t="s">
        <v>45</v>
      </c>
      <c r="J22" s="34">
        <f>Y22+AN22+BC22</f>
        <v>2010</v>
      </c>
      <c r="K22" s="35">
        <f>IF(C22&gt;0,H22-J22,-9999)</f>
        <v>-42</v>
      </c>
      <c r="L22" s="36">
        <f>IF(C22&gt;0,H22/J22,-0.001)</f>
        <v>0.9791044776119403</v>
      </c>
      <c r="M22" s="37">
        <f>IF(C22&gt;0,H22/C22,-0.1)</f>
        <v>78.72</v>
      </c>
      <c r="N22" s="28" t="s">
        <v>45</v>
      </c>
      <c r="O22" s="38">
        <f>IF(C22&gt;0,J22/C22,-0.1)</f>
        <v>80.4</v>
      </c>
      <c r="P22" s="37">
        <f>IF(C22&gt;0,M22-O22,-0.1)</f>
        <v>-1.6800000000000068</v>
      </c>
      <c r="Q22" s="39" t="s">
        <v>47</v>
      </c>
      <c r="R22" s="29">
        <f>S22+U22</f>
        <v>12</v>
      </c>
      <c r="S22" s="30">
        <f>'HR'!S22+PS!S22</f>
        <v>6</v>
      </c>
      <c r="T22" s="29" t="s">
        <v>43</v>
      </c>
      <c r="U22" s="31">
        <f>'HR'!U22+PS!U22</f>
        <v>6</v>
      </c>
      <c r="V22" s="32">
        <f>IF(R22&gt;0,S22/R22,-0.001)</f>
        <v>0.5</v>
      </c>
      <c r="W22" s="33">
        <f>'HR'!W22+PS!W22</f>
        <v>1006</v>
      </c>
      <c r="X22" s="28" t="s">
        <v>45</v>
      </c>
      <c r="Y22" s="34">
        <f>'HR'!Y22+PS!Y22</f>
        <v>979</v>
      </c>
      <c r="Z22" s="35">
        <f>IF(R22&gt;0,W22-Y22,-9999)</f>
        <v>27</v>
      </c>
      <c r="AA22" s="36">
        <f>IF(R22&gt;0,W22/Y22,-0.001)</f>
        <v>1.0275791624106232</v>
      </c>
      <c r="AB22" s="37">
        <f>IF(R22&gt;0,W22/R22,-0.1)</f>
        <v>83.83333333333333</v>
      </c>
      <c r="AC22" s="28" t="s">
        <v>45</v>
      </c>
      <c r="AD22" s="38">
        <f>IF(R22&gt;0,Y22/R22,-0.1)</f>
        <v>81.58333333333333</v>
      </c>
      <c r="AE22" s="37">
        <f>IF(R22&gt;0,AB22-AD22,-0.1)</f>
        <v>2.25</v>
      </c>
      <c r="AF22" s="39" t="s">
        <v>47</v>
      </c>
      <c r="AG22" s="29">
        <f>AH22+AJ22</f>
        <v>13</v>
      </c>
      <c r="AH22" s="30">
        <f>'HR'!AH22+PS!AH22</f>
        <v>5</v>
      </c>
      <c r="AI22" s="29" t="s">
        <v>43</v>
      </c>
      <c r="AJ22" s="31">
        <f>'HR'!AJ22+PS!AJ22</f>
        <v>8</v>
      </c>
      <c r="AK22" s="32">
        <f>IF(AG22&gt;0,AH22/AG22,-0.001)</f>
        <v>0.38461538461538464</v>
      </c>
      <c r="AL22" s="33">
        <f>'HR'!AL22+PS!AL22</f>
        <v>962</v>
      </c>
      <c r="AM22" s="28" t="s">
        <v>45</v>
      </c>
      <c r="AN22" s="34">
        <f>'HR'!AN22+PS!AN22</f>
        <v>1031</v>
      </c>
      <c r="AO22" s="35">
        <f>IF(AG22&gt;0,AL22-AN22,-9999)</f>
        <v>-69</v>
      </c>
      <c r="AP22" s="36">
        <f>IF(AG22&gt;0,AL22/AN22,-0.001)</f>
        <v>0.933074684772066</v>
      </c>
      <c r="AQ22" s="37">
        <f>IF(AG22&gt;0,AL22/AG22,-0.1)</f>
        <v>74</v>
      </c>
      <c r="AR22" s="28" t="s">
        <v>45</v>
      </c>
      <c r="AS22" s="38">
        <f>IF(AG22&gt;0,AN22/AG22,-0.1)</f>
        <v>79.3076923076923</v>
      </c>
      <c r="AT22" s="37">
        <f>IF(AG22&gt;0,AQ22-AS22,-0.1)</f>
        <v>-5.307692307692307</v>
      </c>
      <c r="AU22" s="39" t="s">
        <v>47</v>
      </c>
      <c r="AV22" s="29">
        <f>AW22+AY22</f>
        <v>0</v>
      </c>
      <c r="AW22" s="30">
        <f>'HR'!AW22+PS!AW22</f>
        <v>0</v>
      </c>
      <c r="AX22" s="29" t="s">
        <v>43</v>
      </c>
      <c r="AY22" s="31">
        <f>'HR'!AY22+PS!AY22</f>
        <v>0</v>
      </c>
      <c r="AZ22" s="32">
        <f>IF(AV22&gt;0,AW22/AV22,-0.001)</f>
        <v>-0.001</v>
      </c>
      <c r="BA22" s="33">
        <f>'HR'!BA22+PS!BA22</f>
        <v>0</v>
      </c>
      <c r="BB22" s="28" t="s">
        <v>45</v>
      </c>
      <c r="BC22" s="34">
        <f>'HR'!BC22+PS!BC22</f>
        <v>0</v>
      </c>
      <c r="BD22" s="35">
        <f>IF(AV22&gt;0,BA22-BC22,-9999)</f>
        <v>-9999</v>
      </c>
      <c r="BE22" s="36">
        <f>IF(AV22&gt;0,BA22/BC22,-0.001)</f>
        <v>-0.001</v>
      </c>
      <c r="BF22" s="37">
        <f>IF(AV22&gt;0,BA22/AV22,-0.1)</f>
        <v>-0.1</v>
      </c>
      <c r="BG22" s="28" t="s">
        <v>45</v>
      </c>
      <c r="BH22" s="38">
        <f>IF(AV22&gt;0,BC22/AV22,-0.1)</f>
        <v>-0.1</v>
      </c>
      <c r="BI22" s="37">
        <f>IF(AV22&gt;0,BF22-BH22,-0.1)</f>
        <v>-0.1</v>
      </c>
    </row>
    <row r="23" spans="1:61" s="40" customFormat="1" ht="12.75">
      <c r="A23" s="40" t="s">
        <v>66</v>
      </c>
      <c r="B23" s="41" t="s">
        <v>56</v>
      </c>
      <c r="C23" s="42">
        <f>R23+AG23+AV23</f>
        <v>22</v>
      </c>
      <c r="D23" s="43">
        <f>S23+AH23+AW23</f>
        <v>8</v>
      </c>
      <c r="E23" s="42" t="s">
        <v>43</v>
      </c>
      <c r="F23" s="44">
        <f>U23+AJ23+AY23</f>
        <v>14</v>
      </c>
      <c r="G23" s="45">
        <f>IF(C23&gt;0,D23/C23,-0.001)</f>
        <v>0.36363636363636365</v>
      </c>
      <c r="H23" s="46">
        <f>W23+AL23+BA23</f>
        <v>1467</v>
      </c>
      <c r="I23" s="47" t="s">
        <v>45</v>
      </c>
      <c r="J23" s="48">
        <f>Y23+AN23+BC23</f>
        <v>1458</v>
      </c>
      <c r="K23" s="49">
        <f>IF(C23&gt;0,H23-J23,-9999)</f>
        <v>9</v>
      </c>
      <c r="L23" s="50">
        <f>IF(C23&gt;0,H23/J23,-0.001)</f>
        <v>1.0061728395061729</v>
      </c>
      <c r="M23" s="51">
        <f>IF(C23&gt;0,H23/C23,-0.1)</f>
        <v>66.68181818181819</v>
      </c>
      <c r="N23" s="47" t="s">
        <v>45</v>
      </c>
      <c r="O23" s="52">
        <f>IF(C23&gt;0,J23/C23,-0.1)</f>
        <v>66.27272727272727</v>
      </c>
      <c r="P23" s="51">
        <f>IF(C23&gt;0,M23-O23,-0.1)</f>
        <v>0.4090909090909207</v>
      </c>
      <c r="Q23" s="39" t="s">
        <v>47</v>
      </c>
      <c r="R23" s="42">
        <f>S23+U23</f>
        <v>11</v>
      </c>
      <c r="S23" s="43">
        <f>'HR'!S23+PS!S23</f>
        <v>4</v>
      </c>
      <c r="T23" s="42" t="s">
        <v>43</v>
      </c>
      <c r="U23" s="44">
        <f>'HR'!U23+PS!U23</f>
        <v>7</v>
      </c>
      <c r="V23" s="45">
        <f>IF(R23&gt;0,S23/R23,-0.001)</f>
        <v>0.36363636363636365</v>
      </c>
      <c r="W23" s="46">
        <f>'HR'!W23+PS!W23</f>
        <v>746</v>
      </c>
      <c r="X23" s="47" t="s">
        <v>45</v>
      </c>
      <c r="Y23" s="48">
        <f>'HR'!Y23+PS!Y23</f>
        <v>714</v>
      </c>
      <c r="Z23" s="49">
        <f>IF(R23&gt;0,W23-Y23,-9999)</f>
        <v>32</v>
      </c>
      <c r="AA23" s="50">
        <f>IF(R23&gt;0,W23/Y23,-0.001)</f>
        <v>1.0448179271708684</v>
      </c>
      <c r="AB23" s="51">
        <f>IF(R23&gt;0,W23/R23,-0.1)</f>
        <v>67.81818181818181</v>
      </c>
      <c r="AC23" s="47" t="s">
        <v>45</v>
      </c>
      <c r="AD23" s="52">
        <f>IF(R23&gt;0,Y23/R23,-0.1)</f>
        <v>64.9090909090909</v>
      </c>
      <c r="AE23" s="51">
        <f>IF(R23&gt;0,AB23-AD23,-0.1)</f>
        <v>2.9090909090909065</v>
      </c>
      <c r="AF23" s="39" t="s">
        <v>47</v>
      </c>
      <c r="AG23" s="42">
        <f>AH23+AJ23</f>
        <v>11</v>
      </c>
      <c r="AH23" s="43">
        <f>'HR'!AH23+PS!AH23</f>
        <v>4</v>
      </c>
      <c r="AI23" s="42" t="s">
        <v>43</v>
      </c>
      <c r="AJ23" s="44">
        <f>'HR'!AJ23+PS!AJ23</f>
        <v>7</v>
      </c>
      <c r="AK23" s="45">
        <f>IF(AG23&gt;0,AH23/AG23,-0.001)</f>
        <v>0.36363636363636365</v>
      </c>
      <c r="AL23" s="46">
        <f>'HR'!AL23+PS!AL23</f>
        <v>721</v>
      </c>
      <c r="AM23" s="47" t="s">
        <v>45</v>
      </c>
      <c r="AN23" s="48">
        <f>'HR'!AN23+PS!AN23</f>
        <v>744</v>
      </c>
      <c r="AO23" s="49">
        <f>IF(AG23&gt;0,AL23-AN23,-9999)</f>
        <v>-23</v>
      </c>
      <c r="AP23" s="50">
        <f>IF(AG23&gt;0,AL23/AN23,-0.001)</f>
        <v>0.9690860215053764</v>
      </c>
      <c r="AQ23" s="51">
        <f>IF(AG23&gt;0,AL23/AG23,-0.1)</f>
        <v>65.54545454545455</v>
      </c>
      <c r="AR23" s="47" t="s">
        <v>45</v>
      </c>
      <c r="AS23" s="52">
        <f>IF(AG23&gt;0,AN23/AG23,-0.1)</f>
        <v>67.63636363636364</v>
      </c>
      <c r="AT23" s="51">
        <f>IF(AG23&gt;0,AQ23-AS23,-0.1)</f>
        <v>-2.0909090909090935</v>
      </c>
      <c r="AU23" s="39" t="s">
        <v>47</v>
      </c>
      <c r="AV23" s="42">
        <f>AW23+AY23</f>
        <v>0</v>
      </c>
      <c r="AW23" s="43">
        <f>'HR'!AW23+PS!AW23</f>
        <v>0</v>
      </c>
      <c r="AX23" s="42" t="s">
        <v>43</v>
      </c>
      <c r="AY23" s="44">
        <f>'HR'!AY23+PS!AY23</f>
        <v>0</v>
      </c>
      <c r="AZ23" s="45">
        <f>IF(AV23&gt;0,AW23/AV23,-0.001)</f>
        <v>-0.001</v>
      </c>
      <c r="BA23" s="46">
        <f>'HR'!BA23+PS!BA23</f>
        <v>0</v>
      </c>
      <c r="BB23" s="47" t="s">
        <v>45</v>
      </c>
      <c r="BC23" s="48">
        <f>'HR'!BC23+PS!BC23</f>
        <v>0</v>
      </c>
      <c r="BD23" s="49">
        <f>IF(AV23&gt;0,BA23-BC23,-9999)</f>
        <v>-9999</v>
      </c>
      <c r="BE23" s="50">
        <f>IF(AV23&gt;0,BA23/BC23,-0.001)</f>
        <v>-0.001</v>
      </c>
      <c r="BF23" s="51">
        <f>IF(AV23&gt;0,BA23/AV23,-0.1)</f>
        <v>-0.1</v>
      </c>
      <c r="BG23" s="47" t="s">
        <v>45</v>
      </c>
      <c r="BH23" s="52">
        <f>IF(AV23&gt;0,BC23/AV23,-0.1)</f>
        <v>-0.1</v>
      </c>
      <c r="BI23" s="51">
        <f>IF(AV23&gt;0,BF23-BH23,-0.1)</f>
        <v>-0.1</v>
      </c>
    </row>
    <row r="24" spans="1:61" s="40" customFormat="1" ht="12.75">
      <c r="A24" s="27" t="s">
        <v>67</v>
      </c>
      <c r="B24" s="28" t="s">
        <v>56</v>
      </c>
      <c r="C24" s="29">
        <f>R24+AG24+AV24</f>
        <v>25</v>
      </c>
      <c r="D24" s="30">
        <f>S24+AH24+AW24</f>
        <v>13</v>
      </c>
      <c r="E24" s="29" t="s">
        <v>43</v>
      </c>
      <c r="F24" s="31">
        <f>U24+AJ24+AY24</f>
        <v>12</v>
      </c>
      <c r="G24" s="32">
        <f>IF(C24&gt;0,D24/C24,-0.001)</f>
        <v>0.52</v>
      </c>
      <c r="H24" s="33">
        <f>W24+AL24+BA24</f>
        <v>1875</v>
      </c>
      <c r="I24" s="28" t="s">
        <v>45</v>
      </c>
      <c r="J24" s="34">
        <f>Y24+AN24+BC24</f>
        <v>1820</v>
      </c>
      <c r="K24" s="35">
        <f>IF(C24&gt;0,H24-J24,-9999)</f>
        <v>55</v>
      </c>
      <c r="L24" s="36">
        <f>IF(C24&gt;0,H24/J24,-0.001)</f>
        <v>1.0302197802197801</v>
      </c>
      <c r="M24" s="37">
        <f>IF(C24&gt;0,H24/C24,-0.1)</f>
        <v>75</v>
      </c>
      <c r="N24" s="28" t="s">
        <v>45</v>
      </c>
      <c r="O24" s="38">
        <f>IF(C24&gt;0,J24/C24,-0.1)</f>
        <v>72.8</v>
      </c>
      <c r="P24" s="37">
        <f>IF(C24&gt;0,M24-O24,-0.1)</f>
        <v>2.200000000000003</v>
      </c>
      <c r="Q24" s="39" t="s">
        <v>47</v>
      </c>
      <c r="R24" s="29">
        <f>S24+U24</f>
        <v>12</v>
      </c>
      <c r="S24" s="30">
        <f>'HR'!S24+PS!S24</f>
        <v>10</v>
      </c>
      <c r="T24" s="29" t="s">
        <v>43</v>
      </c>
      <c r="U24" s="31">
        <f>'HR'!U24+PS!U24</f>
        <v>2</v>
      </c>
      <c r="V24" s="32">
        <f>IF(R24&gt;0,S24/R24,-0.001)</f>
        <v>0.8333333333333334</v>
      </c>
      <c r="W24" s="33">
        <f>'HR'!W24+PS!W24</f>
        <v>956</v>
      </c>
      <c r="X24" s="28" t="s">
        <v>45</v>
      </c>
      <c r="Y24" s="34">
        <f>'HR'!Y24+PS!Y24</f>
        <v>840</v>
      </c>
      <c r="Z24" s="35">
        <f>IF(R24&gt;0,W24-Y24,-9999)</f>
        <v>116</v>
      </c>
      <c r="AA24" s="36">
        <f>IF(R24&gt;0,W24/Y24,-0.001)</f>
        <v>1.138095238095238</v>
      </c>
      <c r="AB24" s="37">
        <f>IF(R24&gt;0,W24/R24,-0.1)</f>
        <v>79.66666666666667</v>
      </c>
      <c r="AC24" s="28" t="s">
        <v>45</v>
      </c>
      <c r="AD24" s="38">
        <f>IF(R24&gt;0,Y24/R24,-0.1)</f>
        <v>70</v>
      </c>
      <c r="AE24" s="37">
        <f>IF(R24&gt;0,AB24-AD24,-0.1)</f>
        <v>9.666666666666671</v>
      </c>
      <c r="AF24" s="39" t="s">
        <v>47</v>
      </c>
      <c r="AG24" s="29">
        <f>AH24+AJ24</f>
        <v>13</v>
      </c>
      <c r="AH24" s="30">
        <f>'HR'!AH24+PS!AH24</f>
        <v>3</v>
      </c>
      <c r="AI24" s="29" t="s">
        <v>43</v>
      </c>
      <c r="AJ24" s="31">
        <f>'HR'!AJ24+PS!AJ24</f>
        <v>10</v>
      </c>
      <c r="AK24" s="32">
        <f>IF(AG24&gt;0,AH24/AG24,-0.001)</f>
        <v>0.23076923076923078</v>
      </c>
      <c r="AL24" s="33">
        <f>'HR'!AL24+PS!AL24</f>
        <v>919</v>
      </c>
      <c r="AM24" s="28" t="s">
        <v>45</v>
      </c>
      <c r="AN24" s="34">
        <f>'HR'!AN24+PS!AN24</f>
        <v>980</v>
      </c>
      <c r="AO24" s="35">
        <f>IF(AG24&gt;0,AL24-AN24,-9999)</f>
        <v>-61</v>
      </c>
      <c r="AP24" s="36">
        <f>IF(AG24&gt;0,AL24/AN24,-0.001)</f>
        <v>0.9377551020408164</v>
      </c>
      <c r="AQ24" s="37">
        <f>IF(AG24&gt;0,AL24/AG24,-0.1)</f>
        <v>70.6923076923077</v>
      </c>
      <c r="AR24" s="28" t="s">
        <v>45</v>
      </c>
      <c r="AS24" s="38">
        <f>IF(AG24&gt;0,AN24/AG24,-0.1)</f>
        <v>75.38461538461539</v>
      </c>
      <c r="AT24" s="37">
        <f>IF(AG24&gt;0,AQ24-AS24,-0.1)</f>
        <v>-4.692307692307693</v>
      </c>
      <c r="AU24" s="39" t="s">
        <v>47</v>
      </c>
      <c r="AV24" s="29">
        <f>AW24+AY24</f>
        <v>0</v>
      </c>
      <c r="AW24" s="30">
        <f>'HR'!AW24+PS!AW24</f>
        <v>0</v>
      </c>
      <c r="AX24" s="29" t="s">
        <v>43</v>
      </c>
      <c r="AY24" s="31">
        <f>'HR'!AY24+PS!AY24</f>
        <v>0</v>
      </c>
      <c r="AZ24" s="32">
        <f>IF(AV24&gt;0,AW24/AV24,-0.001)</f>
        <v>-0.001</v>
      </c>
      <c r="BA24" s="33">
        <f>'HR'!BA24+PS!BA24</f>
        <v>0</v>
      </c>
      <c r="BB24" s="28" t="s">
        <v>45</v>
      </c>
      <c r="BC24" s="34">
        <f>'HR'!BC24+PS!BC24</f>
        <v>0</v>
      </c>
      <c r="BD24" s="35">
        <f>IF(AV24&gt;0,BA24-BC24,-9999)</f>
        <v>-9999</v>
      </c>
      <c r="BE24" s="36">
        <f>IF(AV24&gt;0,BA24/BC24,-0.001)</f>
        <v>-0.001</v>
      </c>
      <c r="BF24" s="37">
        <f>IF(AV24&gt;0,BA24/AV24,-0.1)</f>
        <v>-0.1</v>
      </c>
      <c r="BG24" s="28" t="s">
        <v>45</v>
      </c>
      <c r="BH24" s="38">
        <f>IF(AV24&gt;0,BC24/AV24,-0.1)</f>
        <v>-0.1</v>
      </c>
      <c r="BI24" s="37">
        <f>IF(AV24&gt;0,BF24-BH24,-0.1)</f>
        <v>-0.1</v>
      </c>
    </row>
    <row r="25" spans="1:61" s="40" customFormat="1" ht="12.75">
      <c r="A25" s="40" t="s">
        <v>68</v>
      </c>
      <c r="B25" s="41" t="s">
        <v>56</v>
      </c>
      <c r="C25" s="42">
        <f>R25+AG25+AV25</f>
        <v>28</v>
      </c>
      <c r="D25" s="43">
        <f>S25+AH25+AW25</f>
        <v>18</v>
      </c>
      <c r="E25" s="42" t="s">
        <v>43</v>
      </c>
      <c r="F25" s="44">
        <f>U25+AJ25+AY25</f>
        <v>10</v>
      </c>
      <c r="G25" s="45">
        <f>IF(C25&gt;0,D25/C25,-0.001)</f>
        <v>0.6428571428571429</v>
      </c>
      <c r="H25" s="46">
        <f>W25+AL25+BA25</f>
        <v>2047</v>
      </c>
      <c r="I25" s="47" t="s">
        <v>45</v>
      </c>
      <c r="J25" s="48">
        <f>Y25+AN25+BC25</f>
        <v>1892</v>
      </c>
      <c r="K25" s="49">
        <f>IF(C25&gt;0,H25-J25,-9999)</f>
        <v>155</v>
      </c>
      <c r="L25" s="50">
        <f>IF(C25&gt;0,H25/J25,-0.001)</f>
        <v>1.081923890063425</v>
      </c>
      <c r="M25" s="51">
        <f>IF(C25&gt;0,H25/C25,-0.1)</f>
        <v>73.10714285714286</v>
      </c>
      <c r="N25" s="47" t="s">
        <v>45</v>
      </c>
      <c r="O25" s="52">
        <f>IF(C25&gt;0,J25/C25,-0.1)</f>
        <v>67.57142857142857</v>
      </c>
      <c r="P25" s="51">
        <f>IF(C25&gt;0,M25-O25,-0.1)</f>
        <v>5.535714285714292</v>
      </c>
      <c r="Q25" s="39" t="s">
        <v>47</v>
      </c>
      <c r="R25" s="42">
        <f>S25+U25</f>
        <v>14</v>
      </c>
      <c r="S25" s="43">
        <f>'HR'!S25+PS!S25</f>
        <v>9</v>
      </c>
      <c r="T25" s="42" t="s">
        <v>43</v>
      </c>
      <c r="U25" s="44">
        <f>'HR'!U25+PS!U25</f>
        <v>5</v>
      </c>
      <c r="V25" s="45">
        <f>IF(R25&gt;0,S25/R25,-0.001)</f>
        <v>0.6428571428571429</v>
      </c>
      <c r="W25" s="46">
        <f>'HR'!W25+PS!W25</f>
        <v>1035</v>
      </c>
      <c r="X25" s="47" t="s">
        <v>45</v>
      </c>
      <c r="Y25" s="48">
        <f>'HR'!Y25+PS!Y25</f>
        <v>929</v>
      </c>
      <c r="Z25" s="49">
        <f>IF(R25&gt;0,W25-Y25,-9999)</f>
        <v>106</v>
      </c>
      <c r="AA25" s="50">
        <f>IF(R25&gt;0,W25/Y25,-0.001)</f>
        <v>1.1141011840688912</v>
      </c>
      <c r="AB25" s="51">
        <f>IF(R25&gt;0,W25/R25,-0.1)</f>
        <v>73.92857142857143</v>
      </c>
      <c r="AC25" s="47" t="s">
        <v>45</v>
      </c>
      <c r="AD25" s="52">
        <f>IF(R25&gt;0,Y25/R25,-0.1)</f>
        <v>66.35714285714286</v>
      </c>
      <c r="AE25" s="51">
        <f>IF(R25&gt;0,AB25-AD25,-0.1)</f>
        <v>7.571428571428569</v>
      </c>
      <c r="AF25" s="39" t="s">
        <v>47</v>
      </c>
      <c r="AG25" s="42">
        <f>AH25+AJ25</f>
        <v>13</v>
      </c>
      <c r="AH25" s="43">
        <f>'HR'!AH25+PS!AH25</f>
        <v>8</v>
      </c>
      <c r="AI25" s="42" t="s">
        <v>43</v>
      </c>
      <c r="AJ25" s="44">
        <f>'HR'!AJ25+PS!AJ25</f>
        <v>5</v>
      </c>
      <c r="AK25" s="45">
        <f>IF(AG25&gt;0,AH25/AG25,-0.001)</f>
        <v>0.6153846153846154</v>
      </c>
      <c r="AL25" s="46">
        <f>'HR'!AL25+PS!AL25</f>
        <v>925</v>
      </c>
      <c r="AM25" s="47" t="s">
        <v>45</v>
      </c>
      <c r="AN25" s="48">
        <f>'HR'!AN25+PS!AN25</f>
        <v>890</v>
      </c>
      <c r="AO25" s="49">
        <f>IF(AG25&gt;0,AL25-AN25,-9999)</f>
        <v>35</v>
      </c>
      <c r="AP25" s="50">
        <f>IF(AG25&gt;0,AL25/AN25,-0.001)</f>
        <v>1.0393258426966292</v>
      </c>
      <c r="AQ25" s="51">
        <f>IF(AG25&gt;0,AL25/AG25,-0.1)</f>
        <v>71.15384615384616</v>
      </c>
      <c r="AR25" s="47" t="s">
        <v>45</v>
      </c>
      <c r="AS25" s="52">
        <f>IF(AG25&gt;0,AN25/AG25,-0.1)</f>
        <v>68.46153846153847</v>
      </c>
      <c r="AT25" s="51">
        <f>IF(AG25&gt;0,AQ25-AS25,-0.1)</f>
        <v>2.6923076923076934</v>
      </c>
      <c r="AU25" s="39" t="s">
        <v>47</v>
      </c>
      <c r="AV25" s="42">
        <f>AW25+AY25</f>
        <v>1</v>
      </c>
      <c r="AW25" s="43">
        <f>'HR'!AW25+PS!AW25</f>
        <v>1</v>
      </c>
      <c r="AX25" s="42" t="s">
        <v>43</v>
      </c>
      <c r="AY25" s="44">
        <f>'HR'!AY25+PS!AY25</f>
        <v>0</v>
      </c>
      <c r="AZ25" s="45">
        <f>IF(AV25&gt;0,AW25/AV25,-0.001)</f>
        <v>1</v>
      </c>
      <c r="BA25" s="46">
        <f>'HR'!BA25+PS!BA25</f>
        <v>87</v>
      </c>
      <c r="BB25" s="47" t="s">
        <v>45</v>
      </c>
      <c r="BC25" s="48">
        <f>'HR'!BC25+PS!BC25</f>
        <v>73</v>
      </c>
      <c r="BD25" s="49">
        <f>IF(AV25&gt;0,BA25-BC25,-9999)</f>
        <v>14</v>
      </c>
      <c r="BE25" s="50">
        <f>IF(AV25&gt;0,BA25/BC25,-0.001)</f>
        <v>1.1917808219178083</v>
      </c>
      <c r="BF25" s="51">
        <f>IF(AV25&gt;0,BA25/AV25,-0.1)</f>
        <v>87</v>
      </c>
      <c r="BG25" s="47" t="s">
        <v>45</v>
      </c>
      <c r="BH25" s="52">
        <f>IF(AV25&gt;0,BC25/AV25,-0.1)</f>
        <v>73</v>
      </c>
      <c r="BI25" s="51">
        <f>IF(AV25&gt;0,BF25-BH25,-0.1)</f>
        <v>14</v>
      </c>
    </row>
    <row r="26" spans="1:61" s="40" customFormat="1" ht="12.75">
      <c r="A26" s="27" t="s">
        <v>69</v>
      </c>
      <c r="B26" s="28" t="s">
        <v>56</v>
      </c>
      <c r="C26" s="29">
        <f>R26+AG26+AV26</f>
        <v>29</v>
      </c>
      <c r="D26" s="30">
        <f>S26+AH26+AW26</f>
        <v>22</v>
      </c>
      <c r="E26" s="29" t="s">
        <v>43</v>
      </c>
      <c r="F26" s="31">
        <f>U26+AJ26+AY26</f>
        <v>7</v>
      </c>
      <c r="G26" s="32">
        <f>IF(C26&gt;0,D26/C26,-0.001)</f>
        <v>0.7586206896551724</v>
      </c>
      <c r="H26" s="33">
        <f>W26+AL26+BA26</f>
        <v>2101</v>
      </c>
      <c r="I26" s="28" t="s">
        <v>45</v>
      </c>
      <c r="J26" s="34">
        <f>Y26+AN26+BC26</f>
        <v>1840</v>
      </c>
      <c r="K26" s="35">
        <f>IF(C26&gt;0,H26-J26,-9999)</f>
        <v>261</v>
      </c>
      <c r="L26" s="36">
        <f>IF(C26&gt;0,H26/J26,-0.001)</f>
        <v>1.1418478260869565</v>
      </c>
      <c r="M26" s="37">
        <f>IF(C26&gt;0,H26/C26,-0.1)</f>
        <v>72.44827586206897</v>
      </c>
      <c r="N26" s="28" t="s">
        <v>45</v>
      </c>
      <c r="O26" s="38">
        <f>IF(C26&gt;0,J26/C26,-0.1)</f>
        <v>63.44827586206897</v>
      </c>
      <c r="P26" s="37">
        <f>IF(C26&gt;0,M26-O26,-0.1)</f>
        <v>9</v>
      </c>
      <c r="Q26" s="39" t="s">
        <v>47</v>
      </c>
      <c r="R26" s="29">
        <f>S26+U26</f>
        <v>15</v>
      </c>
      <c r="S26" s="30">
        <f>'HR'!S26+PS!S26</f>
        <v>14</v>
      </c>
      <c r="T26" s="29" t="s">
        <v>43</v>
      </c>
      <c r="U26" s="31">
        <f>'HR'!U26+PS!U26</f>
        <v>1</v>
      </c>
      <c r="V26" s="32">
        <f>IF(R26&gt;0,S26/R26,-0.001)</f>
        <v>0.9333333333333333</v>
      </c>
      <c r="W26" s="33">
        <f>'HR'!W26+PS!W26</f>
        <v>1131</v>
      </c>
      <c r="X26" s="28" t="s">
        <v>45</v>
      </c>
      <c r="Y26" s="34">
        <f>'HR'!Y26+PS!Y26</f>
        <v>912</v>
      </c>
      <c r="Z26" s="35">
        <f>IF(R26&gt;0,W26-Y26,-9999)</f>
        <v>219</v>
      </c>
      <c r="AA26" s="36">
        <f>IF(R26&gt;0,W26/Y26,-0.001)</f>
        <v>1.2401315789473684</v>
      </c>
      <c r="AB26" s="37">
        <f>IF(R26&gt;0,W26/R26,-0.1)</f>
        <v>75.4</v>
      </c>
      <c r="AC26" s="28" t="s">
        <v>45</v>
      </c>
      <c r="AD26" s="38">
        <f>IF(R26&gt;0,Y26/R26,-0.1)</f>
        <v>60.8</v>
      </c>
      <c r="AE26" s="37">
        <f>IF(R26&gt;0,AB26-AD26,-0.1)</f>
        <v>14.600000000000009</v>
      </c>
      <c r="AF26" s="39" t="s">
        <v>47</v>
      </c>
      <c r="AG26" s="29">
        <f>AH26+AJ26</f>
        <v>13</v>
      </c>
      <c r="AH26" s="30">
        <f>'HR'!AH26+PS!AH26</f>
        <v>7</v>
      </c>
      <c r="AI26" s="29" t="s">
        <v>43</v>
      </c>
      <c r="AJ26" s="31">
        <f>'HR'!AJ26+PS!AJ26</f>
        <v>6</v>
      </c>
      <c r="AK26" s="32">
        <f>IF(AG26&gt;0,AH26/AG26,-0.001)</f>
        <v>0.5384615384615384</v>
      </c>
      <c r="AL26" s="33">
        <f>'HR'!AL26+PS!AL26</f>
        <v>908</v>
      </c>
      <c r="AM26" s="28" t="s">
        <v>45</v>
      </c>
      <c r="AN26" s="34">
        <f>'HR'!AN26+PS!AN26</f>
        <v>881</v>
      </c>
      <c r="AO26" s="35">
        <f>IF(AG26&gt;0,AL26-AN26,-9999)</f>
        <v>27</v>
      </c>
      <c r="AP26" s="36">
        <f>IF(AG26&gt;0,AL26/AN26,-0.001)</f>
        <v>1.0306469920544836</v>
      </c>
      <c r="AQ26" s="37">
        <f>IF(AG26&gt;0,AL26/AG26,-0.1)</f>
        <v>69.84615384615384</v>
      </c>
      <c r="AR26" s="28" t="s">
        <v>45</v>
      </c>
      <c r="AS26" s="38">
        <f>IF(AG26&gt;0,AN26/AG26,-0.1)</f>
        <v>67.76923076923077</v>
      </c>
      <c r="AT26" s="37">
        <f>IF(AG26&gt;0,AQ26-AS26,-0.1)</f>
        <v>2.076923076923066</v>
      </c>
      <c r="AU26" s="39" t="s">
        <v>47</v>
      </c>
      <c r="AV26" s="29">
        <f>AW26+AY26</f>
        <v>1</v>
      </c>
      <c r="AW26" s="30">
        <f>'HR'!AW26+PS!AW26</f>
        <v>1</v>
      </c>
      <c r="AX26" s="29" t="s">
        <v>43</v>
      </c>
      <c r="AY26" s="31">
        <f>'HR'!AY26+PS!AY26</f>
        <v>0</v>
      </c>
      <c r="AZ26" s="32">
        <f>IF(AV26&gt;0,AW26/AV26,-0.001)</f>
        <v>1</v>
      </c>
      <c r="BA26" s="33">
        <f>'HR'!BA26+PS!BA26</f>
        <v>62</v>
      </c>
      <c r="BB26" s="28" t="s">
        <v>45</v>
      </c>
      <c r="BC26" s="34">
        <f>'HR'!BC26+PS!BC26</f>
        <v>47</v>
      </c>
      <c r="BD26" s="35">
        <f>IF(AV26&gt;0,BA26-BC26,-9999)</f>
        <v>15</v>
      </c>
      <c r="BE26" s="36">
        <f>IF(AV26&gt;0,BA26/BC26,-0.001)</f>
        <v>1.3191489361702127</v>
      </c>
      <c r="BF26" s="37">
        <f>IF(AV26&gt;0,BA26/AV26,-0.1)</f>
        <v>62</v>
      </c>
      <c r="BG26" s="28" t="s">
        <v>45</v>
      </c>
      <c r="BH26" s="38">
        <f>IF(AV26&gt;0,BC26/AV26,-0.1)</f>
        <v>47</v>
      </c>
      <c r="BI26" s="37">
        <f>IF(AV26&gt;0,BF26-BH26,-0.1)</f>
        <v>15</v>
      </c>
    </row>
    <row r="27" spans="1:61" s="40" customFormat="1" ht="12.75">
      <c r="A27" s="40" t="s">
        <v>70</v>
      </c>
      <c r="B27" s="41" t="s">
        <v>56</v>
      </c>
      <c r="C27" s="42">
        <f>R27+AG27+AV27</f>
        <v>29</v>
      </c>
      <c r="D27" s="43">
        <f>S27+AH27+AW27</f>
        <v>16</v>
      </c>
      <c r="E27" s="42" t="s">
        <v>43</v>
      </c>
      <c r="F27" s="44">
        <f>U27+AJ27+AY27</f>
        <v>13</v>
      </c>
      <c r="G27" s="45">
        <f>IF(C27&gt;0,D27/C27,-0.001)</f>
        <v>0.5517241379310345</v>
      </c>
      <c r="H27" s="46">
        <f>W27+AL27+BA27</f>
        <v>2152</v>
      </c>
      <c r="I27" s="47" t="s">
        <v>45</v>
      </c>
      <c r="J27" s="48">
        <f>Y27+AN27+BC27</f>
        <v>2005</v>
      </c>
      <c r="K27" s="49">
        <f>IF(C27&gt;0,H27-J27,-9999)</f>
        <v>147</v>
      </c>
      <c r="L27" s="50">
        <f>IF(C27&gt;0,H27/J27,-0.001)</f>
        <v>1.0733167082294264</v>
      </c>
      <c r="M27" s="51">
        <f>IF(C27&gt;0,H27/C27,-0.1)</f>
        <v>74.20689655172414</v>
      </c>
      <c r="N27" s="47" t="s">
        <v>45</v>
      </c>
      <c r="O27" s="52">
        <f>IF(C27&gt;0,J27/C27,-0.1)</f>
        <v>69.13793103448276</v>
      </c>
      <c r="P27" s="51">
        <f>IF(C27&gt;0,M27-O27,-0.1)</f>
        <v>5.068965517241381</v>
      </c>
      <c r="Q27" s="39" t="s">
        <v>47</v>
      </c>
      <c r="R27" s="42">
        <f>S27+U27</f>
        <v>14</v>
      </c>
      <c r="S27" s="43">
        <f>'HR'!S27+PS!S27</f>
        <v>10</v>
      </c>
      <c r="T27" s="42" t="s">
        <v>43</v>
      </c>
      <c r="U27" s="44">
        <f>'HR'!U27+PS!U27</f>
        <v>4</v>
      </c>
      <c r="V27" s="45">
        <f>IF(R27&gt;0,S27/R27,-0.001)</f>
        <v>0.7142857142857143</v>
      </c>
      <c r="W27" s="46">
        <f>'HR'!W27+PS!W27</f>
        <v>1064</v>
      </c>
      <c r="X27" s="47" t="s">
        <v>45</v>
      </c>
      <c r="Y27" s="48">
        <f>'HR'!Y27+PS!Y27</f>
        <v>934</v>
      </c>
      <c r="Z27" s="49">
        <f>IF(R27&gt;0,W27-Y27,-9999)</f>
        <v>130</v>
      </c>
      <c r="AA27" s="50">
        <f>IF(R27&gt;0,W27/Y27,-0.001)</f>
        <v>1.139186295503212</v>
      </c>
      <c r="AB27" s="51">
        <f>IF(R27&gt;0,W27/R27,-0.1)</f>
        <v>76</v>
      </c>
      <c r="AC27" s="47" t="s">
        <v>45</v>
      </c>
      <c r="AD27" s="52">
        <f>IF(R27&gt;0,Y27/R27,-0.1)</f>
        <v>66.71428571428571</v>
      </c>
      <c r="AE27" s="51">
        <f>IF(R27&gt;0,AB27-AD27,-0.1)</f>
        <v>9.285714285714292</v>
      </c>
      <c r="AF27" s="39" t="s">
        <v>47</v>
      </c>
      <c r="AG27" s="42">
        <f>AH27+AJ27</f>
        <v>14</v>
      </c>
      <c r="AH27" s="43">
        <f>'HR'!AH27+PS!AH27</f>
        <v>6</v>
      </c>
      <c r="AI27" s="42" t="s">
        <v>43</v>
      </c>
      <c r="AJ27" s="44">
        <f>'HR'!AJ27+PS!AJ27</f>
        <v>8</v>
      </c>
      <c r="AK27" s="45">
        <f>IF(AG27&gt;0,AH27/AG27,-0.001)</f>
        <v>0.42857142857142855</v>
      </c>
      <c r="AL27" s="46">
        <f>'HR'!AL27+PS!AL27</f>
        <v>1022</v>
      </c>
      <c r="AM27" s="47" t="s">
        <v>45</v>
      </c>
      <c r="AN27" s="48">
        <f>'HR'!AN27+PS!AN27</f>
        <v>1001</v>
      </c>
      <c r="AO27" s="49">
        <f>IF(AG27&gt;0,AL27-AN27,-9999)</f>
        <v>21</v>
      </c>
      <c r="AP27" s="50">
        <f>IF(AG27&gt;0,AL27/AN27,-0.001)</f>
        <v>1.020979020979021</v>
      </c>
      <c r="AQ27" s="51">
        <f>IF(AG27&gt;0,AL27/AG27,-0.1)</f>
        <v>73</v>
      </c>
      <c r="AR27" s="47" t="s">
        <v>45</v>
      </c>
      <c r="AS27" s="52">
        <f>IF(AG27&gt;0,AN27/AG27,-0.1)</f>
        <v>71.5</v>
      </c>
      <c r="AT27" s="51">
        <f>IF(AG27&gt;0,AQ27-AS27,-0.1)</f>
        <v>1.5</v>
      </c>
      <c r="AU27" s="39" t="s">
        <v>47</v>
      </c>
      <c r="AV27" s="42">
        <f>AW27+AY27</f>
        <v>1</v>
      </c>
      <c r="AW27" s="43">
        <f>'HR'!AW27+PS!AW27</f>
        <v>0</v>
      </c>
      <c r="AX27" s="42" t="s">
        <v>43</v>
      </c>
      <c r="AY27" s="44">
        <f>'HR'!AY27+PS!AY27</f>
        <v>1</v>
      </c>
      <c r="AZ27" s="45">
        <f>IF(AV27&gt;0,AW27/AV27,-0.001)</f>
        <v>0</v>
      </c>
      <c r="BA27" s="46">
        <f>'HR'!BA27+PS!BA27</f>
        <v>66</v>
      </c>
      <c r="BB27" s="47" t="s">
        <v>45</v>
      </c>
      <c r="BC27" s="48">
        <f>'HR'!BC27+PS!BC27</f>
        <v>70</v>
      </c>
      <c r="BD27" s="49">
        <f>IF(AV27&gt;0,BA27-BC27,-9999)</f>
        <v>-4</v>
      </c>
      <c r="BE27" s="50">
        <f>IF(AV27&gt;0,BA27/BC27,-0.001)</f>
        <v>0.9428571428571428</v>
      </c>
      <c r="BF27" s="51">
        <f>IF(AV27&gt;0,BA27/AV27,-0.1)</f>
        <v>66</v>
      </c>
      <c r="BG27" s="47" t="s">
        <v>45</v>
      </c>
      <c r="BH27" s="52">
        <f>IF(AV27&gt;0,BC27/AV27,-0.1)</f>
        <v>70</v>
      </c>
      <c r="BI27" s="51">
        <f>IF(AV27&gt;0,BF27-BH27,-0.1)</f>
        <v>-4</v>
      </c>
    </row>
    <row r="28" spans="1:61" s="40" customFormat="1" ht="12.75">
      <c r="A28" s="27" t="s">
        <v>71</v>
      </c>
      <c r="B28" s="28" t="s">
        <v>56</v>
      </c>
      <c r="C28" s="29">
        <f>R28+AG28+AV28</f>
        <v>22</v>
      </c>
      <c r="D28" s="30">
        <f>S28+AH28+AW28</f>
        <v>8</v>
      </c>
      <c r="E28" s="29" t="s">
        <v>43</v>
      </c>
      <c r="F28" s="31">
        <f>U28+AJ28+AY28</f>
        <v>14</v>
      </c>
      <c r="G28" s="32">
        <f>IF(C28&gt;0,D28/C28,-0.001)</f>
        <v>0.36363636363636365</v>
      </c>
      <c r="H28" s="33">
        <f>W28+AL28+BA28</f>
        <v>1455</v>
      </c>
      <c r="I28" s="28" t="s">
        <v>45</v>
      </c>
      <c r="J28" s="34">
        <f>Y28+AN28+BC28</f>
        <v>1507</v>
      </c>
      <c r="K28" s="35">
        <f>IF(C28&gt;0,H28-J28,-9999)</f>
        <v>-52</v>
      </c>
      <c r="L28" s="36">
        <f>IF(C28&gt;0,H28/J28,-0.001)</f>
        <v>0.9654943596549436</v>
      </c>
      <c r="M28" s="37">
        <f>IF(C28&gt;0,H28/C28,-0.1)</f>
        <v>66.13636363636364</v>
      </c>
      <c r="N28" s="28" t="s">
        <v>45</v>
      </c>
      <c r="O28" s="38">
        <f>IF(C28&gt;0,J28/C28,-0.1)</f>
        <v>68.5</v>
      </c>
      <c r="P28" s="37">
        <f>IF(C28&gt;0,M28-O28,-0.1)</f>
        <v>-2.3636363636363598</v>
      </c>
      <c r="Q28" s="39" t="s">
        <v>47</v>
      </c>
      <c r="R28" s="29">
        <f>S28+U28</f>
        <v>11</v>
      </c>
      <c r="S28" s="30">
        <f>'HR'!S28+PS!S28</f>
        <v>4</v>
      </c>
      <c r="T28" s="29" t="s">
        <v>43</v>
      </c>
      <c r="U28" s="31">
        <f>'HR'!U28+PS!U28</f>
        <v>7</v>
      </c>
      <c r="V28" s="32">
        <f>IF(R28&gt;0,S28/R28,-0.001)</f>
        <v>0.36363636363636365</v>
      </c>
      <c r="W28" s="33">
        <f>'HR'!W28+PS!W28</f>
        <v>709</v>
      </c>
      <c r="X28" s="28" t="s">
        <v>45</v>
      </c>
      <c r="Y28" s="34">
        <f>'HR'!Y28+PS!Y28</f>
        <v>738</v>
      </c>
      <c r="Z28" s="35">
        <f>IF(R28&gt;0,W28-Y28,-9999)</f>
        <v>-29</v>
      </c>
      <c r="AA28" s="36">
        <f>IF(R28&gt;0,W28/Y28,-0.001)</f>
        <v>0.9607046070460704</v>
      </c>
      <c r="AB28" s="37">
        <f>IF(R28&gt;0,W28/R28,-0.1)</f>
        <v>64.45454545454545</v>
      </c>
      <c r="AC28" s="28" t="s">
        <v>45</v>
      </c>
      <c r="AD28" s="38">
        <f>IF(R28&gt;0,Y28/R28,-0.1)</f>
        <v>67.0909090909091</v>
      </c>
      <c r="AE28" s="37">
        <f>IF(R28&gt;0,AB28-AD28,-0.1)</f>
        <v>-2.6363636363636402</v>
      </c>
      <c r="AF28" s="39" t="s">
        <v>47</v>
      </c>
      <c r="AG28" s="29">
        <f>AH28+AJ28</f>
        <v>11</v>
      </c>
      <c r="AH28" s="30">
        <f>'HR'!AH28+PS!AH28</f>
        <v>4</v>
      </c>
      <c r="AI28" s="29" t="s">
        <v>43</v>
      </c>
      <c r="AJ28" s="31">
        <f>'HR'!AJ28+PS!AJ28</f>
        <v>7</v>
      </c>
      <c r="AK28" s="32">
        <f>IF(AG28&gt;0,AH28/AG28,-0.001)</f>
        <v>0.36363636363636365</v>
      </c>
      <c r="AL28" s="33">
        <f>'HR'!AL28+PS!AL28</f>
        <v>746</v>
      </c>
      <c r="AM28" s="28" t="s">
        <v>45</v>
      </c>
      <c r="AN28" s="34">
        <f>'HR'!AN28+PS!AN28</f>
        <v>769</v>
      </c>
      <c r="AO28" s="35">
        <f>IF(AG28&gt;0,AL28-AN28,-9999)</f>
        <v>-23</v>
      </c>
      <c r="AP28" s="36">
        <f>IF(AG28&gt;0,AL28/AN28,-0.001)</f>
        <v>0.9700910273081924</v>
      </c>
      <c r="AQ28" s="37">
        <f>IF(AG28&gt;0,AL28/AG28,-0.1)</f>
        <v>67.81818181818181</v>
      </c>
      <c r="AR28" s="28" t="s">
        <v>45</v>
      </c>
      <c r="AS28" s="38">
        <f>IF(AG28&gt;0,AN28/AG28,-0.1)</f>
        <v>69.9090909090909</v>
      </c>
      <c r="AT28" s="37">
        <f>IF(AG28&gt;0,AQ28-AS28,-0.1)</f>
        <v>-2.0909090909090935</v>
      </c>
      <c r="AU28" s="39" t="s">
        <v>47</v>
      </c>
      <c r="AV28" s="29">
        <f>AW28+AY28</f>
        <v>0</v>
      </c>
      <c r="AW28" s="30">
        <f>'HR'!AW28+PS!AW28</f>
        <v>0</v>
      </c>
      <c r="AX28" s="29" t="s">
        <v>43</v>
      </c>
      <c r="AY28" s="31">
        <f>'HR'!AY28+PS!AY28</f>
        <v>0</v>
      </c>
      <c r="AZ28" s="32">
        <f>IF(AV28&gt;0,AW28/AV28,-0.001)</f>
        <v>-0.001</v>
      </c>
      <c r="BA28" s="33">
        <f>'HR'!BA28+PS!BA28</f>
        <v>0</v>
      </c>
      <c r="BB28" s="28" t="s">
        <v>45</v>
      </c>
      <c r="BC28" s="34">
        <f>'HR'!BC28+PS!BC28</f>
        <v>0</v>
      </c>
      <c r="BD28" s="35">
        <f>IF(AV28&gt;0,BA28-BC28,-9999)</f>
        <v>-9999</v>
      </c>
      <c r="BE28" s="36">
        <f>IF(AV28&gt;0,BA28/BC28,-0.001)</f>
        <v>-0.001</v>
      </c>
      <c r="BF28" s="37">
        <f>IF(AV28&gt;0,BA28/AV28,-0.1)</f>
        <v>-0.1</v>
      </c>
      <c r="BG28" s="28" t="s">
        <v>45</v>
      </c>
      <c r="BH28" s="38">
        <f>IF(AV28&gt;0,BC28/AV28,-0.1)</f>
        <v>-0.1</v>
      </c>
      <c r="BI28" s="37">
        <f>IF(AV28&gt;0,BF28-BH28,-0.1)</f>
        <v>-0.1</v>
      </c>
    </row>
    <row r="29" spans="1:61" s="40" customFormat="1" ht="12.75">
      <c r="A29" s="40" t="s">
        <v>72</v>
      </c>
      <c r="B29" s="41" t="s">
        <v>56</v>
      </c>
      <c r="C29" s="42">
        <f>R29+AG29+AV29</f>
        <v>24</v>
      </c>
      <c r="D29" s="43">
        <f>S29+AH29+AW29</f>
        <v>14</v>
      </c>
      <c r="E29" s="42" t="s">
        <v>43</v>
      </c>
      <c r="F29" s="44">
        <f>U29+AJ29+AY29</f>
        <v>10</v>
      </c>
      <c r="G29" s="45">
        <f>IF(C29&gt;0,D29/C29,-0.001)</f>
        <v>0.5833333333333334</v>
      </c>
      <c r="H29" s="46">
        <f>W29+AL29+BA29</f>
        <v>1702</v>
      </c>
      <c r="I29" s="47" t="s">
        <v>45</v>
      </c>
      <c r="J29" s="48">
        <f>Y29+AN29+BC29</f>
        <v>1672</v>
      </c>
      <c r="K29" s="49">
        <f>IF(C29&gt;0,H29-J29,-9999)</f>
        <v>30</v>
      </c>
      <c r="L29" s="50">
        <f>IF(C29&gt;0,H29/J29,-0.001)</f>
        <v>1.0179425837320575</v>
      </c>
      <c r="M29" s="51">
        <f>IF(C29&gt;0,H29/C29,-0.1)</f>
        <v>70.91666666666667</v>
      </c>
      <c r="N29" s="47" t="s">
        <v>45</v>
      </c>
      <c r="O29" s="52">
        <f>IF(C29&gt;0,J29/C29,-0.1)</f>
        <v>69.66666666666667</v>
      </c>
      <c r="P29" s="51">
        <f>IF(C29&gt;0,M29-O29,-0.1)</f>
        <v>1.25</v>
      </c>
      <c r="Q29" s="39"/>
      <c r="R29" s="42">
        <f>S29+U29</f>
        <v>11</v>
      </c>
      <c r="S29" s="43">
        <f>'HR'!S29+PS!S29</f>
        <v>9</v>
      </c>
      <c r="T29" s="42" t="s">
        <v>43</v>
      </c>
      <c r="U29" s="44">
        <f>'HR'!U29+PS!U29</f>
        <v>2</v>
      </c>
      <c r="V29" s="45">
        <f>IF(R29&gt;0,S29/R29,-0.001)</f>
        <v>0.8181818181818182</v>
      </c>
      <c r="W29" s="46">
        <f>'HR'!W29+PS!W29</f>
        <v>806</v>
      </c>
      <c r="X29" s="47" t="s">
        <v>45</v>
      </c>
      <c r="Y29" s="48">
        <f>'HR'!Y29+PS!Y29</f>
        <v>725</v>
      </c>
      <c r="Z29" s="49">
        <f>IF(R29&gt;0,W29-Y29,-9999)</f>
        <v>81</v>
      </c>
      <c r="AA29" s="50">
        <f>IF(R29&gt;0,W29/Y29,-0.001)</f>
        <v>1.1117241379310345</v>
      </c>
      <c r="AB29" s="51">
        <f>IF(R29&gt;0,W29/R29,-0.1)</f>
        <v>73.27272727272727</v>
      </c>
      <c r="AC29" s="47" t="s">
        <v>45</v>
      </c>
      <c r="AD29" s="52">
        <f>IF(R29&gt;0,Y29/R29,-0.1)</f>
        <v>65.9090909090909</v>
      </c>
      <c r="AE29" s="51">
        <f>IF(R29&gt;0,AB29-AD29,-0.1)</f>
        <v>7.36363636363636</v>
      </c>
      <c r="AF29" s="39" t="s">
        <v>47</v>
      </c>
      <c r="AG29" s="42">
        <f>AH29+AJ29</f>
        <v>12</v>
      </c>
      <c r="AH29" s="43">
        <f>'HR'!AH29+PS!AH29</f>
        <v>5</v>
      </c>
      <c r="AI29" s="42" t="s">
        <v>43</v>
      </c>
      <c r="AJ29" s="44">
        <f>'HR'!AJ29+PS!AJ29</f>
        <v>7</v>
      </c>
      <c r="AK29" s="45">
        <f>IF(AG29&gt;0,AH29/AG29,-0.001)</f>
        <v>0.4166666666666667</v>
      </c>
      <c r="AL29" s="46">
        <f>'HR'!AL29+PS!AL29</f>
        <v>848</v>
      </c>
      <c r="AM29" s="47" t="s">
        <v>45</v>
      </c>
      <c r="AN29" s="48">
        <f>'HR'!AN29+PS!AN29</f>
        <v>869</v>
      </c>
      <c r="AO29" s="49">
        <f>IF(AG29&gt;0,AL29-AN29,-9999)</f>
        <v>-21</v>
      </c>
      <c r="AP29" s="50">
        <f>IF(AG29&gt;0,AL29/AN29,-0.001)</f>
        <v>0.9758342922899885</v>
      </c>
      <c r="AQ29" s="51">
        <f>IF(AG29&gt;0,AL29/AG29,-0.1)</f>
        <v>70.66666666666667</v>
      </c>
      <c r="AR29" s="47" t="s">
        <v>45</v>
      </c>
      <c r="AS29" s="52">
        <f>IF(AG29&gt;0,AN29/AG29,-0.1)</f>
        <v>72.41666666666667</v>
      </c>
      <c r="AT29" s="51">
        <f>IF(AG29&gt;0,AQ29-AS29,-0.1)</f>
        <v>-1.75</v>
      </c>
      <c r="AU29" s="39" t="s">
        <v>47</v>
      </c>
      <c r="AV29" s="42">
        <f>AW29+AY29</f>
        <v>1</v>
      </c>
      <c r="AW29" s="43">
        <f>'HR'!AW29+PS!AW29</f>
        <v>0</v>
      </c>
      <c r="AX29" s="42" t="s">
        <v>43</v>
      </c>
      <c r="AY29" s="44">
        <f>'HR'!AY29+PS!AY29</f>
        <v>1</v>
      </c>
      <c r="AZ29" s="45">
        <f>IF(AV29&gt;0,AW29/AV29,-0.001)</f>
        <v>0</v>
      </c>
      <c r="BA29" s="46">
        <f>'HR'!BA29+PS!BA29</f>
        <v>48</v>
      </c>
      <c r="BB29" s="47" t="s">
        <v>45</v>
      </c>
      <c r="BC29" s="48">
        <f>'HR'!BC29+PS!BC29</f>
        <v>78</v>
      </c>
      <c r="BD29" s="49">
        <f>IF(AV29&gt;0,BA29-BC29,-9999)</f>
        <v>-30</v>
      </c>
      <c r="BE29" s="50">
        <f>IF(AV29&gt;0,BA29/BC29,-0.001)</f>
        <v>0.6153846153846154</v>
      </c>
      <c r="BF29" s="51">
        <f>IF(AV29&gt;0,BA29/AV29,-0.1)</f>
        <v>48</v>
      </c>
      <c r="BG29" s="47" t="s">
        <v>45</v>
      </c>
      <c r="BH29" s="52">
        <f>IF(AV29&gt;0,BC29/AV29,-0.1)</f>
        <v>78</v>
      </c>
      <c r="BI29" s="51">
        <f>IF(AV29&gt;0,BF29-BH29,-0.1)</f>
        <v>-30</v>
      </c>
    </row>
    <row r="30" spans="1:61" s="40" customFormat="1" ht="12.75">
      <c r="A30" s="27" t="s">
        <v>73</v>
      </c>
      <c r="B30" s="28" t="s">
        <v>56</v>
      </c>
      <c r="C30" s="29">
        <f>R30+AG30+AV30</f>
        <v>24</v>
      </c>
      <c r="D30" s="30">
        <f>S30+AH30+AW30</f>
        <v>8</v>
      </c>
      <c r="E30" s="29" t="s">
        <v>43</v>
      </c>
      <c r="F30" s="31">
        <f>U30+AJ30+AY30</f>
        <v>16</v>
      </c>
      <c r="G30" s="32">
        <f>IF(C30&gt;0,D30/C30,-0.001)</f>
        <v>0.3333333333333333</v>
      </c>
      <c r="H30" s="33">
        <f>W30+AL30+BA30</f>
        <v>1435</v>
      </c>
      <c r="I30" s="28" t="s">
        <v>45</v>
      </c>
      <c r="J30" s="34">
        <f>Y30+AN30+BC30</f>
        <v>1636</v>
      </c>
      <c r="K30" s="35">
        <f>IF(C30&gt;0,H30-J30,-9999)</f>
        <v>-201</v>
      </c>
      <c r="L30" s="36">
        <f>IF(C30&gt;0,H30/J30,-0.001)</f>
        <v>0.8771393643031785</v>
      </c>
      <c r="M30" s="37">
        <f>IF(C30&gt;0,H30/C30,-0.1)</f>
        <v>59.791666666666664</v>
      </c>
      <c r="N30" s="28" t="s">
        <v>45</v>
      </c>
      <c r="O30" s="38">
        <f>IF(C30&gt;0,J30/C30,-0.1)</f>
        <v>68.16666666666667</v>
      </c>
      <c r="P30" s="37">
        <f>IF(C30&gt;0,M30-O30,-0.1)</f>
        <v>-8.375000000000007</v>
      </c>
      <c r="Q30" s="39"/>
      <c r="R30" s="29">
        <f>S30+U30</f>
        <v>12</v>
      </c>
      <c r="S30" s="30">
        <f>'HR'!S30+PS!S30</f>
        <v>6</v>
      </c>
      <c r="T30" s="29" t="s">
        <v>43</v>
      </c>
      <c r="U30" s="31">
        <f>'HR'!U30+PS!U30</f>
        <v>6</v>
      </c>
      <c r="V30" s="32">
        <f>IF(R30&gt;0,S30/R30,-0.001)</f>
        <v>0.5</v>
      </c>
      <c r="W30" s="33">
        <f>'HR'!W30+PS!W30</f>
        <v>765</v>
      </c>
      <c r="X30" s="28" t="s">
        <v>45</v>
      </c>
      <c r="Y30" s="34">
        <f>'HR'!Y30+PS!Y30</f>
        <v>798</v>
      </c>
      <c r="Z30" s="35">
        <f>IF(R30&gt;0,W30-Y30,-9999)</f>
        <v>-33</v>
      </c>
      <c r="AA30" s="36">
        <f>IF(R30&gt;0,W30/Y30,-0.001)</f>
        <v>0.9586466165413534</v>
      </c>
      <c r="AB30" s="37">
        <f>IF(R30&gt;0,W30/R30,-0.1)</f>
        <v>63.75</v>
      </c>
      <c r="AC30" s="28" t="s">
        <v>45</v>
      </c>
      <c r="AD30" s="38">
        <f>IF(R30&gt;0,Y30/R30,-0.1)</f>
        <v>66.5</v>
      </c>
      <c r="AE30" s="37">
        <f>IF(R30&gt;0,AB30-AD30,-0.1)</f>
        <v>-2.75</v>
      </c>
      <c r="AF30" s="39" t="s">
        <v>47</v>
      </c>
      <c r="AG30" s="29">
        <f>AH30+AJ30</f>
        <v>11</v>
      </c>
      <c r="AH30" s="30">
        <f>'HR'!AH30+PS!AH30</f>
        <v>1</v>
      </c>
      <c r="AI30" s="29" t="s">
        <v>43</v>
      </c>
      <c r="AJ30" s="31">
        <f>'HR'!AJ30+PS!AJ30</f>
        <v>10</v>
      </c>
      <c r="AK30" s="32">
        <f>IF(AG30&gt;0,AH30/AG30,-0.001)</f>
        <v>0.09090909090909091</v>
      </c>
      <c r="AL30" s="33">
        <f>'HR'!AL30+PS!AL30</f>
        <v>604</v>
      </c>
      <c r="AM30" s="28" t="s">
        <v>45</v>
      </c>
      <c r="AN30" s="34">
        <f>'HR'!AN30+PS!AN30</f>
        <v>791</v>
      </c>
      <c r="AO30" s="35">
        <f>IF(AG30&gt;0,AL30-AN30,-9999)</f>
        <v>-187</v>
      </c>
      <c r="AP30" s="36">
        <f>IF(AG30&gt;0,AL30/AN30,-0.001)</f>
        <v>0.7635903919089759</v>
      </c>
      <c r="AQ30" s="37">
        <f>IF(AG30&gt;0,AL30/AG30,-0.1)</f>
        <v>54.90909090909091</v>
      </c>
      <c r="AR30" s="28" t="s">
        <v>45</v>
      </c>
      <c r="AS30" s="38">
        <f>IF(AG30&gt;0,AN30/AG30,-0.1)</f>
        <v>71.9090909090909</v>
      </c>
      <c r="AT30" s="37">
        <f>IF(AG30&gt;0,AQ30-AS30,-0.1)</f>
        <v>-17</v>
      </c>
      <c r="AU30" s="39" t="s">
        <v>47</v>
      </c>
      <c r="AV30" s="29">
        <f>AW30+AY30</f>
        <v>1</v>
      </c>
      <c r="AW30" s="30">
        <f>'HR'!AW30+PS!AW30</f>
        <v>1</v>
      </c>
      <c r="AX30" s="29" t="s">
        <v>43</v>
      </c>
      <c r="AY30" s="31">
        <f>'HR'!AY30+PS!AY30</f>
        <v>0</v>
      </c>
      <c r="AZ30" s="32">
        <f>IF(AV30&gt;0,AW30/AV30,-0.001)</f>
        <v>1</v>
      </c>
      <c r="BA30" s="33">
        <f>'HR'!BA30+PS!BA30</f>
        <v>66</v>
      </c>
      <c r="BB30" s="28" t="s">
        <v>45</v>
      </c>
      <c r="BC30" s="34">
        <f>'HR'!BC30+PS!BC30</f>
        <v>47</v>
      </c>
      <c r="BD30" s="35">
        <f>IF(AV30&gt;0,BA30-BC30,-9999)</f>
        <v>19</v>
      </c>
      <c r="BE30" s="36">
        <f>IF(AV30&gt;0,BA30/BC30,-0.001)</f>
        <v>1.4042553191489362</v>
      </c>
      <c r="BF30" s="37">
        <f>IF(AV30&gt;0,BA30/AV30,-0.1)</f>
        <v>66</v>
      </c>
      <c r="BG30" s="28" t="s">
        <v>45</v>
      </c>
      <c r="BH30" s="38">
        <f>IF(AV30&gt;0,BC30/AV30,-0.1)</f>
        <v>47</v>
      </c>
      <c r="BI30" s="37">
        <f>IF(AV30&gt;0,BF30-BH30,-0.1)</f>
        <v>19</v>
      </c>
    </row>
    <row r="31" spans="1:61" s="40" customFormat="1" ht="12.75">
      <c r="A31" s="40" t="s">
        <v>74</v>
      </c>
      <c r="B31" s="41" t="s">
        <v>56</v>
      </c>
      <c r="C31" s="42">
        <f>R31+AG31+AV31</f>
        <v>29</v>
      </c>
      <c r="D31" s="43">
        <f>S31+AH31+AW31</f>
        <v>17</v>
      </c>
      <c r="E31" s="42" t="s">
        <v>43</v>
      </c>
      <c r="F31" s="44">
        <f>U31+AJ31+AY31</f>
        <v>12</v>
      </c>
      <c r="G31" s="45">
        <f>IF(C31&gt;0,D31/C31,-0.001)</f>
        <v>0.5862068965517241</v>
      </c>
      <c r="H31" s="46">
        <f>W31+AL31+BA31</f>
        <v>2044</v>
      </c>
      <c r="I31" s="47" t="s">
        <v>45</v>
      </c>
      <c r="J31" s="48">
        <f>Y31+AN31+BC31</f>
        <v>1902</v>
      </c>
      <c r="K31" s="49">
        <f>IF(C31&gt;0,H31-J31,-9999)</f>
        <v>142</v>
      </c>
      <c r="L31" s="50">
        <f>IF(C31&gt;0,H31/J31,-0.001)</f>
        <v>1.07465825446898</v>
      </c>
      <c r="M31" s="51">
        <f>IF(C31&gt;0,H31/C31,-0.1)</f>
        <v>70.48275862068965</v>
      </c>
      <c r="N31" s="47" t="s">
        <v>45</v>
      </c>
      <c r="O31" s="52">
        <f>IF(C31&gt;0,J31/C31,-0.1)</f>
        <v>65.58620689655173</v>
      </c>
      <c r="P31" s="51">
        <f>IF(C31&gt;0,M31-O31,-0.1)</f>
        <v>4.896551724137922</v>
      </c>
      <c r="Q31" s="39"/>
      <c r="R31" s="42">
        <f>S31+U31</f>
        <v>14</v>
      </c>
      <c r="S31" s="43">
        <f>'HR'!S31+PS!S31</f>
        <v>7</v>
      </c>
      <c r="T31" s="42" t="s">
        <v>43</v>
      </c>
      <c r="U31" s="44">
        <f>'HR'!U31+PS!U31</f>
        <v>7</v>
      </c>
      <c r="V31" s="45">
        <f>IF(R31&gt;0,S31/R31,-0.001)</f>
        <v>0.5</v>
      </c>
      <c r="W31" s="46">
        <f>'HR'!W31+PS!W31</f>
        <v>1011</v>
      </c>
      <c r="X31" s="47" t="s">
        <v>45</v>
      </c>
      <c r="Y31" s="48">
        <f>'HR'!Y31+PS!Y31</f>
        <v>920</v>
      </c>
      <c r="Z31" s="49">
        <f>IF(R31&gt;0,W31-Y31,-9999)</f>
        <v>91</v>
      </c>
      <c r="AA31" s="50">
        <f>IF(R31&gt;0,W31/Y31,-0.001)</f>
        <v>1.0989130434782608</v>
      </c>
      <c r="AB31" s="51">
        <f>IF(R31&gt;0,W31/R31,-0.1)</f>
        <v>72.21428571428571</v>
      </c>
      <c r="AC31" s="47" t="s">
        <v>45</v>
      </c>
      <c r="AD31" s="52">
        <f>IF(R31&gt;0,Y31/R31,-0.1)</f>
        <v>65.71428571428571</v>
      </c>
      <c r="AE31" s="51">
        <f>IF(R31&gt;0,AB31-AD31,-0.1)</f>
        <v>6.5</v>
      </c>
      <c r="AF31" s="39" t="s">
        <v>47</v>
      </c>
      <c r="AG31" s="42">
        <f>AH31+AJ31</f>
        <v>15</v>
      </c>
      <c r="AH31" s="43">
        <f>'HR'!AH31+PS!AH31</f>
        <v>10</v>
      </c>
      <c r="AI31" s="42" t="s">
        <v>43</v>
      </c>
      <c r="AJ31" s="44">
        <f>'HR'!AJ31+PS!AJ31</f>
        <v>5</v>
      </c>
      <c r="AK31" s="45">
        <f>IF(AG31&gt;0,AH31/AG31,-0.001)</f>
        <v>0.6666666666666666</v>
      </c>
      <c r="AL31" s="46">
        <f>'HR'!AL31+PS!AL31</f>
        <v>1033</v>
      </c>
      <c r="AM31" s="47" t="s">
        <v>45</v>
      </c>
      <c r="AN31" s="48">
        <f>'HR'!AN31+PS!AN31</f>
        <v>982</v>
      </c>
      <c r="AO31" s="49">
        <f>IF(AG31&gt;0,AL31-AN31,-9999)</f>
        <v>51</v>
      </c>
      <c r="AP31" s="50">
        <f>IF(AG31&gt;0,AL31/AN31,-0.001)</f>
        <v>1.0519348268839104</v>
      </c>
      <c r="AQ31" s="51">
        <f>IF(AG31&gt;0,AL31/AG31,-0.1)</f>
        <v>68.86666666666666</v>
      </c>
      <c r="AR31" s="47" t="s">
        <v>45</v>
      </c>
      <c r="AS31" s="52">
        <f>IF(AG31&gt;0,AN31/AG31,-0.1)</f>
        <v>65.46666666666667</v>
      </c>
      <c r="AT31" s="51">
        <f>IF(AG31&gt;0,AQ31-AS31,-0.1)</f>
        <v>3.3999999999999915</v>
      </c>
      <c r="AU31" s="39" t="s">
        <v>47</v>
      </c>
      <c r="AV31" s="42">
        <f>AW31+AY31</f>
        <v>0</v>
      </c>
      <c r="AW31" s="43">
        <f>'HR'!AW31+PS!AW31</f>
        <v>0</v>
      </c>
      <c r="AX31" s="42" t="s">
        <v>43</v>
      </c>
      <c r="AY31" s="44">
        <f>'HR'!AY31+PS!AY31</f>
        <v>0</v>
      </c>
      <c r="AZ31" s="45">
        <f>IF(AV31&gt;0,AW31/AV31,-0.001)</f>
        <v>-0.001</v>
      </c>
      <c r="BA31" s="46">
        <f>'HR'!BA31+PS!BA31</f>
        <v>0</v>
      </c>
      <c r="BB31" s="47" t="s">
        <v>45</v>
      </c>
      <c r="BC31" s="48">
        <f>'HR'!BC31+PS!BC31</f>
        <v>0</v>
      </c>
      <c r="BD31" s="49">
        <f>IF(AV31&gt;0,BA31-BC31,-9999)</f>
        <v>-9999</v>
      </c>
      <c r="BE31" s="50">
        <f>IF(AV31&gt;0,BA31/BC31,-0.001)</f>
        <v>-0.001</v>
      </c>
      <c r="BF31" s="51">
        <f>IF(AV31&gt;0,BA31/AV31,-0.1)</f>
        <v>-0.1</v>
      </c>
      <c r="BG31" s="47" t="s">
        <v>45</v>
      </c>
      <c r="BH31" s="52">
        <f>IF(AV31&gt;0,BC31/AV31,-0.1)</f>
        <v>-0.1</v>
      </c>
      <c r="BI31" s="51">
        <f>IF(AV31&gt;0,BF31-BH31,-0.1)</f>
        <v>-0.1</v>
      </c>
    </row>
    <row r="32" spans="1:61" s="40" customFormat="1" ht="12.75">
      <c r="A32" s="27" t="s">
        <v>75</v>
      </c>
      <c r="B32" s="28" t="s">
        <v>56</v>
      </c>
      <c r="C32" s="29">
        <f>R32+AG32+AV32</f>
        <v>30</v>
      </c>
      <c r="D32" s="30">
        <f>S32+AH32+AW32</f>
        <v>19</v>
      </c>
      <c r="E32" s="29" t="s">
        <v>43</v>
      </c>
      <c r="F32" s="31">
        <f>U32+AJ32+AY32</f>
        <v>11</v>
      </c>
      <c r="G32" s="32">
        <f>IF(C32&gt;0,D32/C32,-0.001)</f>
        <v>0.6333333333333333</v>
      </c>
      <c r="H32" s="33">
        <f>W32+AL32+BA32</f>
        <v>2169</v>
      </c>
      <c r="I32" s="28" t="s">
        <v>45</v>
      </c>
      <c r="J32" s="34">
        <f>Y32+AN32+BC32</f>
        <v>2028</v>
      </c>
      <c r="K32" s="35">
        <f>IF(C32&gt;0,H32-J32,-9999)</f>
        <v>141</v>
      </c>
      <c r="L32" s="36">
        <f>IF(C32&gt;0,H32/J32,-0.001)</f>
        <v>1.069526627218935</v>
      </c>
      <c r="M32" s="37">
        <f>IF(C32&gt;0,H32/C32,-0.1)</f>
        <v>72.3</v>
      </c>
      <c r="N32" s="28" t="s">
        <v>45</v>
      </c>
      <c r="O32" s="38">
        <f>IF(C32&gt;0,J32/C32,-0.1)</f>
        <v>67.6</v>
      </c>
      <c r="P32" s="37">
        <f>IF(C32&gt;0,M32-O32,-0.1)</f>
        <v>4.700000000000003</v>
      </c>
      <c r="Q32" s="39"/>
      <c r="R32" s="29">
        <f>S32+U32</f>
        <v>15</v>
      </c>
      <c r="S32" s="30">
        <f>'HR'!S32+PS!S32</f>
        <v>14</v>
      </c>
      <c r="T32" s="29" t="s">
        <v>43</v>
      </c>
      <c r="U32" s="31">
        <f>'HR'!U32+PS!U32</f>
        <v>1</v>
      </c>
      <c r="V32" s="32">
        <f>IF(R32&gt;0,S32/R32,-0.001)</f>
        <v>0.9333333333333333</v>
      </c>
      <c r="W32" s="33">
        <f>'HR'!W32+PS!W32</f>
        <v>1142</v>
      </c>
      <c r="X32" s="28" t="s">
        <v>45</v>
      </c>
      <c r="Y32" s="34">
        <f>'HR'!Y32+PS!Y32</f>
        <v>945</v>
      </c>
      <c r="Z32" s="35">
        <f>IF(R32&gt;0,W32-Y32,-9999)</f>
        <v>197</v>
      </c>
      <c r="AA32" s="36">
        <f>IF(R32&gt;0,W32/Y32,-0.001)</f>
        <v>1.2084656084656085</v>
      </c>
      <c r="AB32" s="37">
        <f>IF(R32&gt;0,W32/R32,-0.1)</f>
        <v>76.13333333333334</v>
      </c>
      <c r="AC32" s="28" t="s">
        <v>45</v>
      </c>
      <c r="AD32" s="38">
        <f>IF(R32&gt;0,Y32/R32,-0.1)</f>
        <v>63</v>
      </c>
      <c r="AE32" s="37">
        <f>IF(R32&gt;0,AB32-AD32,-0.1)</f>
        <v>13.13333333333334</v>
      </c>
      <c r="AF32" s="39" t="s">
        <v>47</v>
      </c>
      <c r="AG32" s="29">
        <f>AH32+AJ32</f>
        <v>15</v>
      </c>
      <c r="AH32" s="30">
        <f>'HR'!AH32+PS!AH32</f>
        <v>5</v>
      </c>
      <c r="AI32" s="29" t="s">
        <v>43</v>
      </c>
      <c r="AJ32" s="31">
        <f>'HR'!AJ32+PS!AJ32</f>
        <v>10</v>
      </c>
      <c r="AK32" s="32">
        <f>IF(AG32&gt;0,AH32/AG32,-0.001)</f>
        <v>0.3333333333333333</v>
      </c>
      <c r="AL32" s="33">
        <f>'HR'!AL32+PS!AL32</f>
        <v>1027</v>
      </c>
      <c r="AM32" s="28" t="s">
        <v>45</v>
      </c>
      <c r="AN32" s="34">
        <f>'HR'!AN32+PS!AN32</f>
        <v>1083</v>
      </c>
      <c r="AO32" s="35">
        <f>IF(AG32&gt;0,AL32-AN32,-9999)</f>
        <v>-56</v>
      </c>
      <c r="AP32" s="36">
        <f>IF(AG32&gt;0,AL32/AN32,-0.001)</f>
        <v>0.948291782086796</v>
      </c>
      <c r="AQ32" s="37">
        <f>IF(AG32&gt;0,AL32/AG32,-0.1)</f>
        <v>68.46666666666667</v>
      </c>
      <c r="AR32" s="28" t="s">
        <v>45</v>
      </c>
      <c r="AS32" s="38">
        <f>IF(AG32&gt;0,AN32/AG32,-0.1)</f>
        <v>72.2</v>
      </c>
      <c r="AT32" s="37">
        <f>IF(AG32&gt;0,AQ32-AS32,-0.1)</f>
        <v>-3.7333333333333343</v>
      </c>
      <c r="AU32" s="39" t="s">
        <v>47</v>
      </c>
      <c r="AV32" s="29">
        <f>AW32+AY32</f>
        <v>0</v>
      </c>
      <c r="AW32" s="30">
        <f>'HR'!AW32+PS!AW32</f>
        <v>0</v>
      </c>
      <c r="AX32" s="29" t="s">
        <v>43</v>
      </c>
      <c r="AY32" s="31">
        <f>'HR'!AY32+PS!AY32</f>
        <v>0</v>
      </c>
      <c r="AZ32" s="32">
        <f>IF(AV32&gt;0,AW32/AV32,-0.001)</f>
        <v>-0.001</v>
      </c>
      <c r="BA32" s="33">
        <f>'HR'!BA32+PS!BA32</f>
        <v>0</v>
      </c>
      <c r="BB32" s="28" t="s">
        <v>45</v>
      </c>
      <c r="BC32" s="34">
        <f>'HR'!BC32+PS!BC32</f>
        <v>0</v>
      </c>
      <c r="BD32" s="35">
        <f>IF(AV32&gt;0,BA32-BC32,-9999)</f>
        <v>-9999</v>
      </c>
      <c r="BE32" s="36">
        <f>IF(AV32&gt;0,BA32/BC32,-0.001)</f>
        <v>-0.001</v>
      </c>
      <c r="BF32" s="37">
        <f>IF(AV32&gt;0,BA32/AV32,-0.1)</f>
        <v>-0.1</v>
      </c>
      <c r="BG32" s="28" t="s">
        <v>45</v>
      </c>
      <c r="BH32" s="38">
        <f>IF(AV32&gt;0,BC32/AV32,-0.1)</f>
        <v>-0.1</v>
      </c>
      <c r="BI32" s="37">
        <f>IF(AV32&gt;0,BF32-BH32,-0.1)</f>
        <v>-0.1</v>
      </c>
    </row>
    <row r="33" spans="1:61" s="40" customFormat="1" ht="12.75">
      <c r="A33" s="40" t="s">
        <v>76</v>
      </c>
      <c r="B33" s="41" t="s">
        <v>56</v>
      </c>
      <c r="C33" s="42">
        <f>R33+AG33+AV33</f>
        <v>29</v>
      </c>
      <c r="D33" s="43">
        <f>S33+AH33+AW33</f>
        <v>15</v>
      </c>
      <c r="E33" s="42" t="s">
        <v>43</v>
      </c>
      <c r="F33" s="44">
        <f>U33+AJ33+AY33</f>
        <v>13</v>
      </c>
      <c r="G33" s="45">
        <f>IF(C33&gt;0,D33/C33,-0.001)</f>
        <v>0.5172413793103449</v>
      </c>
      <c r="H33" s="46">
        <f>W33+AL33+BA33</f>
        <v>2086</v>
      </c>
      <c r="I33" s="47" t="s">
        <v>45</v>
      </c>
      <c r="J33" s="48">
        <f>Y33+AN33+BC33</f>
        <v>2047</v>
      </c>
      <c r="K33" s="49">
        <f>IF(C33&gt;0,H33-J33,-9999)</f>
        <v>39</v>
      </c>
      <c r="L33" s="50">
        <f>IF(C33&gt;0,H33/J33,-0.001)</f>
        <v>1.0190522716170005</v>
      </c>
      <c r="M33" s="51">
        <f>IF(C33&gt;0,H33/C33,-0.1)</f>
        <v>71.93103448275862</v>
      </c>
      <c r="N33" s="47" t="s">
        <v>45</v>
      </c>
      <c r="O33" s="52">
        <f>IF(C33&gt;0,J33/C33,-0.1)</f>
        <v>70.58620689655173</v>
      </c>
      <c r="P33" s="51">
        <f>IF(C33&gt;0,M33-O33,-0.1)</f>
        <v>1.3448275862068897</v>
      </c>
      <c r="Q33" s="39"/>
      <c r="R33" s="42">
        <f>S33+U33+1</f>
        <v>14</v>
      </c>
      <c r="S33" s="43">
        <f>'HR'!S33+PS!S33</f>
        <v>8</v>
      </c>
      <c r="T33" s="42" t="s">
        <v>92</v>
      </c>
      <c r="U33" s="44">
        <f>'HR'!U33+PS!U33</f>
        <v>5</v>
      </c>
      <c r="V33" s="45">
        <f>IF(R33&gt;0,S33/(R33-1),-0.001)</f>
        <v>0.6153846153846154</v>
      </c>
      <c r="W33" s="46">
        <f>'HR'!W33+PS!W33</f>
        <v>1015</v>
      </c>
      <c r="X33" s="47" t="s">
        <v>45</v>
      </c>
      <c r="Y33" s="48">
        <f>'HR'!Y33+PS!Y33</f>
        <v>982</v>
      </c>
      <c r="Z33" s="49">
        <f>IF(R33&gt;0,W33-Y33,-9999)</f>
        <v>33</v>
      </c>
      <c r="AA33" s="50">
        <f>IF(R33&gt;0,W33/Y33,-0.001)</f>
        <v>1.0336048879837068</v>
      </c>
      <c r="AB33" s="51">
        <f>IF(R33&gt;0,W33/R33,-0.1)</f>
        <v>72.5</v>
      </c>
      <c r="AC33" s="47" t="s">
        <v>45</v>
      </c>
      <c r="AD33" s="52">
        <f>IF(R33&gt;0,Y33/R33,-0.1)</f>
        <v>70.14285714285714</v>
      </c>
      <c r="AE33" s="51">
        <f>IF(R33&gt;0,AB33-AD33,-0.1)</f>
        <v>2.357142857142861</v>
      </c>
      <c r="AF33" s="39" t="s">
        <v>47</v>
      </c>
      <c r="AG33" s="42">
        <f>AH33+AJ33</f>
        <v>15</v>
      </c>
      <c r="AH33" s="43">
        <f>'HR'!AH33+PS!AH33</f>
        <v>7</v>
      </c>
      <c r="AI33" s="42" t="s">
        <v>43</v>
      </c>
      <c r="AJ33" s="44">
        <f>'HR'!AJ33+PS!AJ33</f>
        <v>8</v>
      </c>
      <c r="AK33" s="45">
        <f>IF(AG33&gt;0,AH33/AG33,-0.001)</f>
        <v>0.4666666666666667</v>
      </c>
      <c r="AL33" s="46">
        <f>'HR'!AL33+PS!AL33</f>
        <v>1071</v>
      </c>
      <c r="AM33" s="47" t="s">
        <v>45</v>
      </c>
      <c r="AN33" s="48">
        <f>'HR'!AN33+PS!AN33</f>
        <v>1065</v>
      </c>
      <c r="AO33" s="49">
        <f>IF(AG33&gt;0,AL33-AN33,-9999)</f>
        <v>6</v>
      </c>
      <c r="AP33" s="50">
        <f>IF(AG33&gt;0,AL33/AN33,-0.001)</f>
        <v>1.0056338028169014</v>
      </c>
      <c r="AQ33" s="51">
        <f>IF(AG33&gt;0,AL33/AG33,-0.1)</f>
        <v>71.4</v>
      </c>
      <c r="AR33" s="47" t="s">
        <v>45</v>
      </c>
      <c r="AS33" s="52">
        <f>IF(AG33&gt;0,AN33/AG33,-0.1)</f>
        <v>71</v>
      </c>
      <c r="AT33" s="51">
        <f>IF(AG33&gt;0,AQ33-AS33,-0.1)</f>
        <v>0.4000000000000057</v>
      </c>
      <c r="AU33" s="39" t="s">
        <v>47</v>
      </c>
      <c r="AV33" s="42">
        <f>AW33+AY33</f>
        <v>0</v>
      </c>
      <c r="AW33" s="43">
        <f>'HR'!AW33+PS!AW33</f>
        <v>0</v>
      </c>
      <c r="AX33" s="42" t="s">
        <v>43</v>
      </c>
      <c r="AY33" s="44">
        <f>'HR'!AY33+PS!AY33</f>
        <v>0</v>
      </c>
      <c r="AZ33" s="45">
        <f>IF(AV33&gt;0,AW33/AV33,-0.001)</f>
        <v>-0.001</v>
      </c>
      <c r="BA33" s="46">
        <f>'HR'!BA33+PS!BA33</f>
        <v>0</v>
      </c>
      <c r="BB33" s="47" t="s">
        <v>45</v>
      </c>
      <c r="BC33" s="48">
        <f>'HR'!BC33+PS!BC33</f>
        <v>0</v>
      </c>
      <c r="BD33" s="49">
        <f>IF(AV33&gt;0,BA33-BC33,-9999)</f>
        <v>-9999</v>
      </c>
      <c r="BE33" s="50">
        <f>IF(AV33&gt;0,BA33/BC33,-0.001)</f>
        <v>-0.001</v>
      </c>
      <c r="BF33" s="51">
        <f>IF(AV33&gt;0,BA33/AV33,-0.1)</f>
        <v>-0.1</v>
      </c>
      <c r="BG33" s="47" t="s">
        <v>45</v>
      </c>
      <c r="BH33" s="52">
        <f>IF(AV33&gt;0,BC33/AV33,-0.1)</f>
        <v>-0.1</v>
      </c>
      <c r="BI33" s="51">
        <f>IF(AV33&gt;0,BF33-BH33,-0.1)</f>
        <v>-0.1</v>
      </c>
    </row>
    <row r="34" spans="1:61" s="40" customFormat="1" ht="12.75">
      <c r="A34" s="27" t="s">
        <v>77</v>
      </c>
      <c r="B34" s="28" t="s">
        <v>56</v>
      </c>
      <c r="C34" s="29">
        <f>R34+AG34+AV34</f>
        <v>27</v>
      </c>
      <c r="D34" s="30">
        <f>S34+AH34+AW34</f>
        <v>19</v>
      </c>
      <c r="E34" s="29" t="s">
        <v>43</v>
      </c>
      <c r="F34" s="31">
        <f>U34+AJ34+AY34</f>
        <v>8</v>
      </c>
      <c r="G34" s="32">
        <f>IF(C34&gt;0,D34/C34,-0.001)</f>
        <v>0.7037037037037037</v>
      </c>
      <c r="H34" s="33">
        <f>W34+AL34+BA34</f>
        <v>2042</v>
      </c>
      <c r="I34" s="28" t="s">
        <v>45</v>
      </c>
      <c r="J34" s="34">
        <f>Y34+AN34+BC34</f>
        <v>1857</v>
      </c>
      <c r="K34" s="35">
        <f>IF(C34&gt;0,H34-J34,-9999)</f>
        <v>185</v>
      </c>
      <c r="L34" s="36">
        <f>IF(C34&gt;0,H34/J34,-0.001)</f>
        <v>1.0996230479267637</v>
      </c>
      <c r="M34" s="37">
        <f>IF(C34&gt;0,H34/C34,-0.1)</f>
        <v>75.62962962962963</v>
      </c>
      <c r="N34" s="28" t="s">
        <v>45</v>
      </c>
      <c r="O34" s="38">
        <f>IF(C34&gt;0,J34/C34,-0.1)</f>
        <v>68.77777777777777</v>
      </c>
      <c r="P34" s="37">
        <f>IF(C34&gt;0,M34-O34,-0.1)</f>
        <v>6.851851851851862</v>
      </c>
      <c r="Q34" s="39"/>
      <c r="R34" s="29">
        <f>S34+U34</f>
        <v>14</v>
      </c>
      <c r="S34" s="30">
        <f>'HR'!S34+PS!S34</f>
        <v>11</v>
      </c>
      <c r="T34" s="29" t="s">
        <v>43</v>
      </c>
      <c r="U34" s="31">
        <f>'HR'!U34+PS!U34</f>
        <v>3</v>
      </c>
      <c r="V34" s="32">
        <f>IF(R34&gt;0,S34/R34,-0.001)</f>
        <v>0.7857142857142857</v>
      </c>
      <c r="W34" s="33">
        <f>'HR'!W34+PS!W34</f>
        <v>1067</v>
      </c>
      <c r="X34" s="28" t="s">
        <v>45</v>
      </c>
      <c r="Y34" s="34">
        <f>'HR'!Y34+PS!Y34</f>
        <v>953</v>
      </c>
      <c r="Z34" s="35">
        <f>IF(R34&gt;0,W34-Y34,-9999)</f>
        <v>114</v>
      </c>
      <c r="AA34" s="36">
        <f>IF(R34&gt;0,W34/Y34,-0.001)</f>
        <v>1.1196222455403988</v>
      </c>
      <c r="AB34" s="37">
        <f>IF(R34&gt;0,W34/R34,-0.1)</f>
        <v>76.21428571428571</v>
      </c>
      <c r="AC34" s="28" t="s">
        <v>45</v>
      </c>
      <c r="AD34" s="38">
        <f>IF(R34&gt;0,Y34/R34,-0.1)</f>
        <v>68.07142857142857</v>
      </c>
      <c r="AE34" s="37">
        <f>IF(R34&gt;0,AB34-AD34,-0.1)</f>
        <v>8.142857142857139</v>
      </c>
      <c r="AF34" s="39" t="s">
        <v>47</v>
      </c>
      <c r="AG34" s="29">
        <f>AH34+AJ34</f>
        <v>12</v>
      </c>
      <c r="AH34" s="30">
        <f>'HR'!AH34+PS!AH34</f>
        <v>7</v>
      </c>
      <c r="AI34" s="29" t="s">
        <v>43</v>
      </c>
      <c r="AJ34" s="31">
        <f>'HR'!AJ34+PS!AJ34</f>
        <v>5</v>
      </c>
      <c r="AK34" s="32">
        <f>IF(AG34&gt;0,AH34/AG34,-0.001)</f>
        <v>0.5833333333333334</v>
      </c>
      <c r="AL34" s="33">
        <f>'HR'!AL34+PS!AL34</f>
        <v>892</v>
      </c>
      <c r="AM34" s="28" t="s">
        <v>45</v>
      </c>
      <c r="AN34" s="34">
        <f>'HR'!AN34+PS!AN34</f>
        <v>850</v>
      </c>
      <c r="AO34" s="35">
        <f>IF(AG34&gt;0,AL34-AN34,-9999)</f>
        <v>42</v>
      </c>
      <c r="AP34" s="36">
        <f>IF(AG34&gt;0,AL34/AN34,-0.001)</f>
        <v>1.0494117647058823</v>
      </c>
      <c r="AQ34" s="37">
        <f>IF(AG34&gt;0,AL34/AG34,-0.1)</f>
        <v>74.33333333333333</v>
      </c>
      <c r="AR34" s="28" t="s">
        <v>45</v>
      </c>
      <c r="AS34" s="38">
        <f>IF(AG34&gt;0,AN34/AG34,-0.1)</f>
        <v>70.83333333333333</v>
      </c>
      <c r="AT34" s="37">
        <f>IF(AG34&gt;0,AQ34-AS34,-0.1)</f>
        <v>3.5</v>
      </c>
      <c r="AU34" s="39" t="s">
        <v>47</v>
      </c>
      <c r="AV34" s="29">
        <f>AW34+AY34</f>
        <v>1</v>
      </c>
      <c r="AW34" s="30">
        <f>'HR'!AW34+PS!AW34</f>
        <v>1</v>
      </c>
      <c r="AX34" s="29" t="s">
        <v>43</v>
      </c>
      <c r="AY34" s="31">
        <f>'HR'!AY34+PS!AY34</f>
        <v>0</v>
      </c>
      <c r="AZ34" s="32">
        <f>IF(AV34&gt;0,AW34/AV34,-0.001)</f>
        <v>1</v>
      </c>
      <c r="BA34" s="33">
        <f>'HR'!BA34+PS!BA34</f>
        <v>83</v>
      </c>
      <c r="BB34" s="28" t="s">
        <v>45</v>
      </c>
      <c r="BC34" s="34">
        <f>'HR'!BC34+PS!BC34</f>
        <v>54</v>
      </c>
      <c r="BD34" s="35">
        <f>IF(AV34&gt;0,BA34-BC34,-9999)</f>
        <v>29</v>
      </c>
      <c r="BE34" s="36">
        <f>IF(AV34&gt;0,BA34/BC34,-0.001)</f>
        <v>1.537037037037037</v>
      </c>
      <c r="BF34" s="37">
        <f>IF(AV34&gt;0,BA34/AV34,-0.1)</f>
        <v>83</v>
      </c>
      <c r="BG34" s="28" t="s">
        <v>45</v>
      </c>
      <c r="BH34" s="38">
        <f>IF(AV34&gt;0,BC34/AV34,-0.1)</f>
        <v>54</v>
      </c>
      <c r="BI34" s="37">
        <f>IF(AV34&gt;0,BF34-BH34,-0.1)</f>
        <v>29</v>
      </c>
    </row>
    <row r="35" spans="1:61" s="40" customFormat="1" ht="12.75">
      <c r="A35" s="40" t="s">
        <v>78</v>
      </c>
      <c r="B35" s="41" t="s">
        <v>56</v>
      </c>
      <c r="C35" s="42">
        <f>R35+AG35+AV35</f>
        <v>21</v>
      </c>
      <c r="D35" s="43">
        <f>S35+AH35+AW35</f>
        <v>6</v>
      </c>
      <c r="E35" s="42" t="s">
        <v>43</v>
      </c>
      <c r="F35" s="44">
        <f>U35+AJ35+AY35</f>
        <v>15</v>
      </c>
      <c r="G35" s="45">
        <f>IF(C35&gt;0,D35/C35,-0.001)</f>
        <v>0.2857142857142857</v>
      </c>
      <c r="H35" s="46">
        <f>W35+AL35+BA35</f>
        <v>1488</v>
      </c>
      <c r="I35" s="47" t="s">
        <v>45</v>
      </c>
      <c r="J35" s="48">
        <f>Y35+AN35+BC35</f>
        <v>1576</v>
      </c>
      <c r="K35" s="49">
        <f>IF(C35&gt;0,H35-J35,-9999)</f>
        <v>-88</v>
      </c>
      <c r="L35" s="50">
        <f>IF(C35&gt;0,H35/J35,-0.001)</f>
        <v>0.9441624365482234</v>
      </c>
      <c r="M35" s="51">
        <f>IF(C35&gt;0,H35/C35,-0.1)</f>
        <v>70.85714285714286</v>
      </c>
      <c r="N35" s="47" t="s">
        <v>45</v>
      </c>
      <c r="O35" s="52">
        <f>IF(C35&gt;0,J35/C35,-0.1)</f>
        <v>75.04761904761905</v>
      </c>
      <c r="P35" s="51">
        <f>IF(C35&gt;0,M35-O35,-0.1)</f>
        <v>-4.19047619047619</v>
      </c>
      <c r="Q35" s="39"/>
      <c r="R35" s="42">
        <f>S35+U35</f>
        <v>10</v>
      </c>
      <c r="S35" s="43">
        <f>'HR'!S35+PS!S35</f>
        <v>4</v>
      </c>
      <c r="T35" s="42" t="s">
        <v>43</v>
      </c>
      <c r="U35" s="44">
        <f>'HR'!U35+PS!U35</f>
        <v>6</v>
      </c>
      <c r="V35" s="45">
        <f>IF(R35&gt;0,S35/R35,-0.001)</f>
        <v>0.4</v>
      </c>
      <c r="W35" s="46">
        <f>'HR'!W35+PS!W35</f>
        <v>728</v>
      </c>
      <c r="X35" s="47" t="s">
        <v>45</v>
      </c>
      <c r="Y35" s="48">
        <f>'HR'!Y35+PS!Y35</f>
        <v>738</v>
      </c>
      <c r="Z35" s="49">
        <f>IF(R35&gt;0,W35-Y35,-9999)</f>
        <v>-10</v>
      </c>
      <c r="AA35" s="50">
        <f>IF(R35&gt;0,W35/Y35,-0.001)</f>
        <v>0.986449864498645</v>
      </c>
      <c r="AB35" s="51">
        <f>IF(R35&gt;0,W35/R35,-0.1)</f>
        <v>72.8</v>
      </c>
      <c r="AC35" s="47" t="s">
        <v>45</v>
      </c>
      <c r="AD35" s="52">
        <f>IF(R35&gt;0,Y35/R35,-0.1)</f>
        <v>73.8</v>
      </c>
      <c r="AE35" s="51">
        <f>IF(R35&gt;0,AB35-AD35,-0.1)</f>
        <v>-1</v>
      </c>
      <c r="AF35" s="39" t="s">
        <v>47</v>
      </c>
      <c r="AG35" s="42">
        <f>AH35+AJ35</f>
        <v>10</v>
      </c>
      <c r="AH35" s="43">
        <f>'HR'!AH35+PS!AH35</f>
        <v>2</v>
      </c>
      <c r="AI35" s="42" t="s">
        <v>43</v>
      </c>
      <c r="AJ35" s="44">
        <f>'HR'!AJ35+PS!AJ35</f>
        <v>8</v>
      </c>
      <c r="AK35" s="45">
        <f>IF(AG35&gt;0,AH35/AG35,-0.001)</f>
        <v>0.2</v>
      </c>
      <c r="AL35" s="46">
        <f>'HR'!AL35+PS!AL35</f>
        <v>699</v>
      </c>
      <c r="AM35" s="47" t="s">
        <v>45</v>
      </c>
      <c r="AN35" s="48">
        <f>'HR'!AN35+PS!AN35</f>
        <v>762</v>
      </c>
      <c r="AO35" s="49">
        <f>IF(AG35&gt;0,AL35-AN35,-9999)</f>
        <v>-63</v>
      </c>
      <c r="AP35" s="50">
        <f>IF(AG35&gt;0,AL35/AN35,-0.001)</f>
        <v>0.9173228346456693</v>
      </c>
      <c r="AQ35" s="51">
        <f>IF(AG35&gt;0,AL35/AG35,-0.1)</f>
        <v>69.9</v>
      </c>
      <c r="AR35" s="47" t="s">
        <v>45</v>
      </c>
      <c r="AS35" s="52">
        <f>IF(AG35&gt;0,AN35/AG35,-0.1)</f>
        <v>76.2</v>
      </c>
      <c r="AT35" s="51">
        <f>IF(AG35&gt;0,AQ35-AS35,-0.1)</f>
        <v>-6.299999999999997</v>
      </c>
      <c r="AU35" s="39" t="s">
        <v>47</v>
      </c>
      <c r="AV35" s="42">
        <f>AW35+AY35</f>
        <v>1</v>
      </c>
      <c r="AW35" s="43">
        <f>'HR'!AW35+PS!AW35</f>
        <v>0</v>
      </c>
      <c r="AX35" s="42" t="s">
        <v>43</v>
      </c>
      <c r="AY35" s="44">
        <f>'HR'!AY35+PS!AY35</f>
        <v>1</v>
      </c>
      <c r="AZ35" s="45">
        <f>IF(AV35&gt;0,AW35/AV35,-0.001)</f>
        <v>0</v>
      </c>
      <c r="BA35" s="46">
        <f>'HR'!BA35+PS!BA35</f>
        <v>61</v>
      </c>
      <c r="BB35" s="47" t="s">
        <v>45</v>
      </c>
      <c r="BC35" s="48">
        <f>'HR'!BC35+PS!BC35</f>
        <v>76</v>
      </c>
      <c r="BD35" s="49">
        <f>IF(AV35&gt;0,BA35-BC35,-9999)</f>
        <v>-15</v>
      </c>
      <c r="BE35" s="50">
        <f>IF(AV35&gt;0,BA35/BC35,-0.001)</f>
        <v>0.8026315789473685</v>
      </c>
      <c r="BF35" s="51">
        <f>IF(AV35&gt;0,BA35/AV35,-0.1)</f>
        <v>61</v>
      </c>
      <c r="BG35" s="47" t="s">
        <v>45</v>
      </c>
      <c r="BH35" s="52">
        <f>IF(AV35&gt;0,BC35/AV35,-0.1)</f>
        <v>76</v>
      </c>
      <c r="BI35" s="51">
        <f>IF(AV35&gt;0,BF35-BH35,-0.1)</f>
        <v>-15</v>
      </c>
    </row>
    <row r="36" spans="1:61" s="40" customFormat="1" ht="12.75">
      <c r="A36" s="27" t="s">
        <v>79</v>
      </c>
      <c r="B36" s="28" t="s">
        <v>56</v>
      </c>
      <c r="C36" s="29">
        <f>R36+AG36+AV36</f>
        <v>27</v>
      </c>
      <c r="D36" s="30">
        <f>S36+AH36+AW36</f>
        <v>16</v>
      </c>
      <c r="E36" s="29" t="s">
        <v>43</v>
      </c>
      <c r="F36" s="31">
        <f>U36+AJ36+AY36</f>
        <v>11</v>
      </c>
      <c r="G36" s="32">
        <f>IF(C36&gt;0,D36/C36,-0.001)</f>
        <v>0.5925925925925926</v>
      </c>
      <c r="H36" s="33">
        <f>W36+AL36+BA36</f>
        <v>1759</v>
      </c>
      <c r="I36" s="28" t="s">
        <v>45</v>
      </c>
      <c r="J36" s="34">
        <f>Y36+AN36+BC36</f>
        <v>1627</v>
      </c>
      <c r="K36" s="35">
        <f>IF(C36&gt;0,H36-J36,-9999)</f>
        <v>132</v>
      </c>
      <c r="L36" s="36">
        <f>IF(C36&gt;0,H36/J36,-0.001)</f>
        <v>1.0811309157959434</v>
      </c>
      <c r="M36" s="37">
        <f>IF(C36&gt;0,H36/C36,-0.1)</f>
        <v>65.14814814814815</v>
      </c>
      <c r="N36" s="28" t="s">
        <v>45</v>
      </c>
      <c r="O36" s="38">
        <f>IF(C36&gt;0,J36/C36,-0.1)</f>
        <v>60.25925925925926</v>
      </c>
      <c r="P36" s="37">
        <f>IF(C36&gt;0,M36-O36,-0.1)</f>
        <v>4.888888888888893</v>
      </c>
      <c r="Q36" s="39"/>
      <c r="R36" s="29">
        <f>S36+U36</f>
        <v>14</v>
      </c>
      <c r="S36" s="30">
        <f>'HR'!S36+PS!S36</f>
        <v>10</v>
      </c>
      <c r="T36" s="29" t="s">
        <v>43</v>
      </c>
      <c r="U36" s="31">
        <f>'HR'!U36+PS!U36</f>
        <v>4</v>
      </c>
      <c r="V36" s="32">
        <f>IF(R36&gt;0,S36/R36,-0.001)</f>
        <v>0.7142857142857143</v>
      </c>
      <c r="W36" s="33">
        <f>'HR'!W36+PS!W36</f>
        <v>1000</v>
      </c>
      <c r="X36" s="28" t="s">
        <v>45</v>
      </c>
      <c r="Y36" s="34">
        <f>'HR'!Y36+PS!Y36</f>
        <v>880</v>
      </c>
      <c r="Z36" s="35">
        <f>IF(R36&gt;0,W36-Y36,-9999)</f>
        <v>120</v>
      </c>
      <c r="AA36" s="36">
        <f>IF(R36&gt;0,W36/Y36,-0.001)</f>
        <v>1.1363636363636365</v>
      </c>
      <c r="AB36" s="37">
        <f>IF(R36&gt;0,W36/R36,-0.1)</f>
        <v>71.42857142857143</v>
      </c>
      <c r="AC36" s="28" t="s">
        <v>45</v>
      </c>
      <c r="AD36" s="38">
        <f>IF(R36&gt;0,Y36/R36,-0.1)</f>
        <v>62.857142857142854</v>
      </c>
      <c r="AE36" s="37">
        <f>IF(R36&gt;0,AB36-AD36,-0.1)</f>
        <v>8.571428571428577</v>
      </c>
      <c r="AF36" s="39" t="s">
        <v>47</v>
      </c>
      <c r="AG36" s="29">
        <f>AH36+AJ36</f>
        <v>13</v>
      </c>
      <c r="AH36" s="30">
        <f>'HR'!AH36+PS!AH36</f>
        <v>6</v>
      </c>
      <c r="AI36" s="29" t="s">
        <v>43</v>
      </c>
      <c r="AJ36" s="31">
        <f>'HR'!AJ36+PS!AJ36</f>
        <v>7</v>
      </c>
      <c r="AK36" s="32">
        <f>IF(AG36&gt;0,AH36/AG36,-0.001)</f>
        <v>0.46153846153846156</v>
      </c>
      <c r="AL36" s="33">
        <f>'HR'!AL36+PS!AL36</f>
        <v>759</v>
      </c>
      <c r="AM36" s="28" t="s">
        <v>45</v>
      </c>
      <c r="AN36" s="34">
        <f>'HR'!AN36+PS!AN36</f>
        <v>747</v>
      </c>
      <c r="AO36" s="35">
        <f>IF(AG36&gt;0,AL36-AN36,-9999)</f>
        <v>12</v>
      </c>
      <c r="AP36" s="36">
        <f>IF(AG36&gt;0,AL36/AN36,-0.001)</f>
        <v>1.0160642570281124</v>
      </c>
      <c r="AQ36" s="37">
        <f>IF(AG36&gt;0,AL36/AG36,-0.1)</f>
        <v>58.38461538461539</v>
      </c>
      <c r="AR36" s="28" t="s">
        <v>45</v>
      </c>
      <c r="AS36" s="38">
        <f>IF(AG36&gt;0,AN36/AG36,-0.1)</f>
        <v>57.46153846153846</v>
      </c>
      <c r="AT36" s="37">
        <f>IF(AG36&gt;0,AQ36-AS36,-0.1)</f>
        <v>0.9230769230769269</v>
      </c>
      <c r="AU36" s="39" t="s">
        <v>47</v>
      </c>
      <c r="AV36" s="29">
        <f>AW36+AY36</f>
        <v>0</v>
      </c>
      <c r="AW36" s="30">
        <f>'HR'!AW36+PS!AW36</f>
        <v>0</v>
      </c>
      <c r="AX36" s="29" t="s">
        <v>43</v>
      </c>
      <c r="AY36" s="31">
        <f>'HR'!AY36+PS!AY36</f>
        <v>0</v>
      </c>
      <c r="AZ36" s="32">
        <f>IF(AV36&gt;0,AW36/AV36,-0.001)</f>
        <v>-0.001</v>
      </c>
      <c r="BA36" s="33">
        <f>'HR'!BA36+PS!BA36</f>
        <v>0</v>
      </c>
      <c r="BB36" s="28" t="s">
        <v>45</v>
      </c>
      <c r="BC36" s="34">
        <f>'HR'!BC36+PS!BC36</f>
        <v>0</v>
      </c>
      <c r="BD36" s="35">
        <f>IF(AV36&gt;0,BA36-BC36,-9999)</f>
        <v>-9999</v>
      </c>
      <c r="BE36" s="36">
        <f>IF(AV36&gt;0,BA36/BC36,-0.001)</f>
        <v>-0.001</v>
      </c>
      <c r="BF36" s="37">
        <f>IF(AV36&gt;0,BA36/AV36,-0.1)</f>
        <v>-0.1</v>
      </c>
      <c r="BG36" s="28" t="s">
        <v>45</v>
      </c>
      <c r="BH36" s="38">
        <f>IF(AV36&gt;0,BC36/AV36,-0.1)</f>
        <v>-0.1</v>
      </c>
      <c r="BI36" s="37">
        <f>IF(AV36&gt;0,BF36-BH36,-0.1)</f>
        <v>-0.1</v>
      </c>
    </row>
    <row r="37" spans="1:61" s="40" customFormat="1" ht="12.75">
      <c r="A37" s="40" t="s">
        <v>80</v>
      </c>
      <c r="B37" s="41" t="s">
        <v>56</v>
      </c>
      <c r="C37" s="42">
        <f>R37+AG37+AV37</f>
        <v>27</v>
      </c>
      <c r="D37" s="43">
        <f>S37+AH37+AW37</f>
        <v>15</v>
      </c>
      <c r="E37" s="42" t="s">
        <v>43</v>
      </c>
      <c r="F37" s="44">
        <f>U37+AJ37+AY37</f>
        <v>12</v>
      </c>
      <c r="G37" s="45">
        <f>IF(C37&gt;0,D37/C37,-0.001)</f>
        <v>0.5555555555555556</v>
      </c>
      <c r="H37" s="46">
        <f>W37+AL37+BA37</f>
        <v>1950</v>
      </c>
      <c r="I37" s="47" t="s">
        <v>45</v>
      </c>
      <c r="J37" s="48">
        <f>Y37+AN37+BC37</f>
        <v>1891</v>
      </c>
      <c r="K37" s="49">
        <f>IF(C37&gt;0,H37-J37,-9999)</f>
        <v>59</v>
      </c>
      <c r="L37" s="50">
        <f>IF(C37&gt;0,H37/J37,-0.001)</f>
        <v>1.0312004230565839</v>
      </c>
      <c r="M37" s="51">
        <f>IF(C37&gt;0,H37/C37,-0.1)</f>
        <v>72.22222222222223</v>
      </c>
      <c r="N37" s="47" t="s">
        <v>45</v>
      </c>
      <c r="O37" s="52">
        <f>IF(C37&gt;0,J37/C37,-0.1)</f>
        <v>70.03703703703704</v>
      </c>
      <c r="P37" s="51">
        <f>IF(C37&gt;0,M37-O37,-0.1)</f>
        <v>2.1851851851851904</v>
      </c>
      <c r="Q37" s="39"/>
      <c r="R37" s="42">
        <f>S37+U37</f>
        <v>13</v>
      </c>
      <c r="S37" s="43">
        <f>'HR'!S37+PS!S37</f>
        <v>8</v>
      </c>
      <c r="T37" s="42" t="s">
        <v>43</v>
      </c>
      <c r="U37" s="44">
        <f>'HR'!U37+PS!U37</f>
        <v>5</v>
      </c>
      <c r="V37" s="45">
        <f>IF(R37&gt;0,S37/R37,-0.001)</f>
        <v>0.6153846153846154</v>
      </c>
      <c r="W37" s="46">
        <f>'HR'!W37+PS!W37</f>
        <v>943</v>
      </c>
      <c r="X37" s="47" t="s">
        <v>45</v>
      </c>
      <c r="Y37" s="48">
        <f>'HR'!Y37+PS!Y37</f>
        <v>889</v>
      </c>
      <c r="Z37" s="49">
        <f>IF(R37&gt;0,W37-Y37,-9999)</f>
        <v>54</v>
      </c>
      <c r="AA37" s="50">
        <f>IF(R37&gt;0,W37/Y37,-0.001)</f>
        <v>1.0607424071991</v>
      </c>
      <c r="AB37" s="51">
        <f>IF(R37&gt;0,W37/R37,-0.1)</f>
        <v>72.53846153846153</v>
      </c>
      <c r="AC37" s="47" t="s">
        <v>45</v>
      </c>
      <c r="AD37" s="52">
        <f>IF(R37&gt;0,Y37/R37,-0.1)</f>
        <v>68.38461538461539</v>
      </c>
      <c r="AE37" s="51">
        <f>IF(R37&gt;0,AB37-AD37,-0.1)</f>
        <v>4.153846153846146</v>
      </c>
      <c r="AF37" s="39" t="s">
        <v>47</v>
      </c>
      <c r="AG37" s="42">
        <f>AH37+AJ37</f>
        <v>14</v>
      </c>
      <c r="AH37" s="43">
        <f>'HR'!AH37+PS!AH37</f>
        <v>7</v>
      </c>
      <c r="AI37" s="42" t="s">
        <v>43</v>
      </c>
      <c r="AJ37" s="44">
        <f>'HR'!AJ37+PS!AJ37</f>
        <v>7</v>
      </c>
      <c r="AK37" s="45">
        <f>IF(AG37&gt;0,AH37/AG37,-0.001)</f>
        <v>0.5</v>
      </c>
      <c r="AL37" s="46">
        <f>'HR'!AL37+PS!AL37</f>
        <v>1007</v>
      </c>
      <c r="AM37" s="47" t="s">
        <v>45</v>
      </c>
      <c r="AN37" s="48">
        <f>'HR'!AN37+PS!AN37</f>
        <v>1002</v>
      </c>
      <c r="AO37" s="49">
        <f>IF(AG37&gt;0,AL37-AN37,-9999)</f>
        <v>5</v>
      </c>
      <c r="AP37" s="50">
        <f>IF(AG37&gt;0,AL37/AN37,-0.001)</f>
        <v>1.0049900199600799</v>
      </c>
      <c r="AQ37" s="51">
        <f>IF(AG37&gt;0,AL37/AG37,-0.1)</f>
        <v>71.92857142857143</v>
      </c>
      <c r="AR37" s="47" t="s">
        <v>45</v>
      </c>
      <c r="AS37" s="52">
        <f>IF(AG37&gt;0,AN37/AG37,-0.1)</f>
        <v>71.57142857142857</v>
      </c>
      <c r="AT37" s="51">
        <f>IF(AG37&gt;0,AQ37-AS37,-0.1)</f>
        <v>0.3571428571428612</v>
      </c>
      <c r="AU37" s="39" t="s">
        <v>47</v>
      </c>
      <c r="AV37" s="42">
        <f>AW37+AY37</f>
        <v>0</v>
      </c>
      <c r="AW37" s="43">
        <f>'HR'!AW37+PS!AW37</f>
        <v>0</v>
      </c>
      <c r="AX37" s="42" t="s">
        <v>43</v>
      </c>
      <c r="AY37" s="44">
        <f>'HR'!AY37+PS!AY37</f>
        <v>0</v>
      </c>
      <c r="AZ37" s="45">
        <f>IF(AV37&gt;0,AW37/AV37,-0.001)</f>
        <v>-0.001</v>
      </c>
      <c r="BA37" s="46">
        <f>'HR'!BA37+PS!BA37</f>
        <v>0</v>
      </c>
      <c r="BB37" s="47" t="s">
        <v>45</v>
      </c>
      <c r="BC37" s="48">
        <f>'HR'!BC37+PS!BC37</f>
        <v>0</v>
      </c>
      <c r="BD37" s="49">
        <f>IF(AV37&gt;0,BA37-BC37,-9999)</f>
        <v>-9999</v>
      </c>
      <c r="BE37" s="50">
        <f>IF(AV37&gt;0,BA37/BC37,-0.001)</f>
        <v>-0.001</v>
      </c>
      <c r="BF37" s="51">
        <f>IF(AV37&gt;0,BA37/AV37,-0.1)</f>
        <v>-0.1</v>
      </c>
      <c r="BG37" s="47" t="s">
        <v>45</v>
      </c>
      <c r="BH37" s="52">
        <f>IF(AV37&gt;0,BC37/AV37,-0.1)</f>
        <v>-0.1</v>
      </c>
      <c r="BI37" s="51">
        <f>IF(AV37&gt;0,BF37-BH37,-0.1)</f>
        <v>-0.1</v>
      </c>
    </row>
    <row r="38" spans="1:61" s="40" customFormat="1" ht="12.75">
      <c r="A38" s="27" t="s">
        <v>81</v>
      </c>
      <c r="B38" s="28" t="s">
        <v>56</v>
      </c>
      <c r="C38" s="29">
        <f>R38+AG38+AV38</f>
        <v>20</v>
      </c>
      <c r="D38" s="30">
        <f>S38+AH38+AW38</f>
        <v>5</v>
      </c>
      <c r="E38" s="29" t="s">
        <v>43</v>
      </c>
      <c r="F38" s="31">
        <f>U38+AJ38+AY38</f>
        <v>15</v>
      </c>
      <c r="G38" s="32">
        <f>IF(C38&gt;0,D38/C38,-0.001)</f>
        <v>0.25</v>
      </c>
      <c r="H38" s="33">
        <f>W38+AL38+BA38</f>
        <v>1325</v>
      </c>
      <c r="I38" s="28" t="s">
        <v>45</v>
      </c>
      <c r="J38" s="34">
        <f>Y38+AN38+BC38</f>
        <v>1445</v>
      </c>
      <c r="K38" s="35">
        <f>IF(C38&gt;0,H38-J38,-9999)</f>
        <v>-120</v>
      </c>
      <c r="L38" s="36">
        <f>IF(C38&gt;0,H38/J38,-0.001)</f>
        <v>0.916955017301038</v>
      </c>
      <c r="M38" s="37">
        <f>IF(C38&gt;0,H38/C38,-0.1)</f>
        <v>66.25</v>
      </c>
      <c r="N38" s="28" t="s">
        <v>45</v>
      </c>
      <c r="O38" s="38">
        <f>IF(C38&gt;0,J38/C38,-0.1)</f>
        <v>72.25</v>
      </c>
      <c r="P38" s="37">
        <f>IF(C38&gt;0,M38-O38,-0.1)</f>
        <v>-6</v>
      </c>
      <c r="Q38" s="39"/>
      <c r="R38" s="29">
        <f>S38+U38</f>
        <v>10</v>
      </c>
      <c r="S38" s="30">
        <f>'HR'!S38+PS!S38</f>
        <v>2</v>
      </c>
      <c r="T38" s="29" t="s">
        <v>43</v>
      </c>
      <c r="U38" s="31">
        <f>'HR'!U38+PS!U38</f>
        <v>8</v>
      </c>
      <c r="V38" s="32">
        <f>IF(R38&gt;0,S38/R38,-0.001)</f>
        <v>0.2</v>
      </c>
      <c r="W38" s="33">
        <f>'HR'!W38+PS!W38</f>
        <v>665</v>
      </c>
      <c r="X38" s="28" t="s">
        <v>45</v>
      </c>
      <c r="Y38" s="34">
        <f>'HR'!Y38+PS!Y38</f>
        <v>729</v>
      </c>
      <c r="Z38" s="35">
        <f>IF(R38&gt;0,W38-Y38,-9999)</f>
        <v>-64</v>
      </c>
      <c r="AA38" s="36">
        <f>IF(R38&gt;0,W38/Y38,-0.001)</f>
        <v>0.9122085048010974</v>
      </c>
      <c r="AB38" s="37">
        <f>IF(R38&gt;0,W38/R38,-0.1)</f>
        <v>66.5</v>
      </c>
      <c r="AC38" s="28" t="s">
        <v>45</v>
      </c>
      <c r="AD38" s="38">
        <f>IF(R38&gt;0,Y38/R38,-0.1)</f>
        <v>72.9</v>
      </c>
      <c r="AE38" s="37">
        <f>IF(R38&gt;0,AB38-AD38,-0.1)</f>
        <v>-6.400000000000006</v>
      </c>
      <c r="AF38" s="39" t="s">
        <v>47</v>
      </c>
      <c r="AG38" s="29">
        <f>AH38+AJ38</f>
        <v>10</v>
      </c>
      <c r="AH38" s="30">
        <f>'HR'!AH38+PS!AH38</f>
        <v>3</v>
      </c>
      <c r="AI38" s="29" t="s">
        <v>43</v>
      </c>
      <c r="AJ38" s="31">
        <f>'HR'!AJ38+PS!AJ38</f>
        <v>7</v>
      </c>
      <c r="AK38" s="32">
        <f>IF(AG38&gt;0,AH38/AG38,-0.001)</f>
        <v>0.3</v>
      </c>
      <c r="AL38" s="33">
        <f>'HR'!AL38+PS!AL38</f>
        <v>660</v>
      </c>
      <c r="AM38" s="28" t="s">
        <v>45</v>
      </c>
      <c r="AN38" s="34">
        <f>'HR'!AN38+PS!AN38</f>
        <v>716</v>
      </c>
      <c r="AO38" s="35">
        <f>IF(AG38&gt;0,AL38-AN38,-9999)</f>
        <v>-56</v>
      </c>
      <c r="AP38" s="36">
        <f>IF(AG38&gt;0,AL38/AN38,-0.001)</f>
        <v>0.9217877094972067</v>
      </c>
      <c r="AQ38" s="37">
        <f>IF(AG38&gt;0,AL38/AG38,-0.1)</f>
        <v>66</v>
      </c>
      <c r="AR38" s="28" t="s">
        <v>45</v>
      </c>
      <c r="AS38" s="38">
        <f>IF(AG38&gt;0,AN38/AG38,-0.1)</f>
        <v>71.6</v>
      </c>
      <c r="AT38" s="37">
        <f>IF(AG38&gt;0,AQ38-AS38,-0.1)</f>
        <v>-5.599999999999994</v>
      </c>
      <c r="AU38" s="39" t="s">
        <v>47</v>
      </c>
      <c r="AV38" s="29">
        <f>AW38+AY38</f>
        <v>0</v>
      </c>
      <c r="AW38" s="30">
        <f>'HR'!AW38+PS!AW38</f>
        <v>0</v>
      </c>
      <c r="AX38" s="29" t="s">
        <v>43</v>
      </c>
      <c r="AY38" s="31">
        <f>'HR'!AY38+PS!AY38</f>
        <v>0</v>
      </c>
      <c r="AZ38" s="32">
        <f>IF(AV38&gt;0,AW38/AV38,-0.001)</f>
        <v>-0.001</v>
      </c>
      <c r="BA38" s="33">
        <f>'HR'!BA38+PS!BA38</f>
        <v>0</v>
      </c>
      <c r="BB38" s="28" t="s">
        <v>45</v>
      </c>
      <c r="BC38" s="34">
        <f>'HR'!BC38+PS!BC38</f>
        <v>0</v>
      </c>
      <c r="BD38" s="35">
        <f>IF(AV38&gt;0,BA38-BC38,-9999)</f>
        <v>-9999</v>
      </c>
      <c r="BE38" s="36">
        <f>IF(AV38&gt;0,BA38/BC38,-0.001)</f>
        <v>-0.001</v>
      </c>
      <c r="BF38" s="37">
        <f>IF(AV38&gt;0,BA38/AV38,-0.1)</f>
        <v>-0.1</v>
      </c>
      <c r="BG38" s="28" t="s">
        <v>45</v>
      </c>
      <c r="BH38" s="38">
        <f>IF(AV38&gt;0,BC38/AV38,-0.1)</f>
        <v>-0.1</v>
      </c>
      <c r="BI38" s="37">
        <f>IF(AV38&gt;0,BF38-BH38,-0.1)</f>
        <v>-0.1</v>
      </c>
    </row>
    <row r="39" spans="1:61" s="40" customFormat="1" ht="12.75">
      <c r="A39" s="40" t="s">
        <v>82</v>
      </c>
      <c r="B39" s="41" t="s">
        <v>56</v>
      </c>
      <c r="C39" s="42">
        <f>R39+AG39+AV39</f>
        <v>22</v>
      </c>
      <c r="D39" s="43">
        <f>S39+AH39+AW39</f>
        <v>6</v>
      </c>
      <c r="E39" s="42" t="s">
        <v>43</v>
      </c>
      <c r="F39" s="44">
        <f>U39+AJ39+AY39</f>
        <v>16</v>
      </c>
      <c r="G39" s="45">
        <f>IF(C39&gt;0,D39/C39,-0.001)</f>
        <v>0.2727272727272727</v>
      </c>
      <c r="H39" s="46">
        <f>W39+AL39+BA39</f>
        <v>1533</v>
      </c>
      <c r="I39" s="47" t="s">
        <v>45</v>
      </c>
      <c r="J39" s="48">
        <f>Y39+AN39+BC39</f>
        <v>1627</v>
      </c>
      <c r="K39" s="49">
        <f>IF(C39&gt;0,H39-J39,-9999)</f>
        <v>-94</v>
      </c>
      <c r="L39" s="50">
        <f>IF(C39&gt;0,H39/J39,-0.001)</f>
        <v>0.9422249539028887</v>
      </c>
      <c r="M39" s="51">
        <f>IF(C39&gt;0,H39/C39,-0.1)</f>
        <v>69.68181818181819</v>
      </c>
      <c r="N39" s="47" t="s">
        <v>45</v>
      </c>
      <c r="O39" s="52">
        <f>IF(C39&gt;0,J39/C39,-0.1)</f>
        <v>73.95454545454545</v>
      </c>
      <c r="P39" s="51">
        <f>IF(C39&gt;0,M39-O39,-0.1)</f>
        <v>-4.272727272727266</v>
      </c>
      <c r="Q39" s="39"/>
      <c r="R39" s="42">
        <f>S39+U39</f>
        <v>11</v>
      </c>
      <c r="S39" s="43">
        <f>'HR'!S39+PS!S39</f>
        <v>4</v>
      </c>
      <c r="T39" s="42" t="s">
        <v>43</v>
      </c>
      <c r="U39" s="44">
        <f>'HR'!U39+PS!U39</f>
        <v>7</v>
      </c>
      <c r="V39" s="45">
        <f>IF(R39&gt;0,S39/R39,-0.001)</f>
        <v>0.36363636363636365</v>
      </c>
      <c r="W39" s="46">
        <f>'HR'!W39+PS!W39</f>
        <v>765</v>
      </c>
      <c r="X39" s="47" t="s">
        <v>45</v>
      </c>
      <c r="Y39" s="48">
        <f>'HR'!Y39+PS!Y39</f>
        <v>803</v>
      </c>
      <c r="Z39" s="49">
        <f>IF(R39&gt;0,W39-Y39,-9999)</f>
        <v>-38</v>
      </c>
      <c r="AA39" s="50">
        <f>IF(R39&gt;0,W39/Y39,-0.001)</f>
        <v>0.9526774595267746</v>
      </c>
      <c r="AB39" s="51">
        <f>IF(R39&gt;0,W39/R39,-0.1)</f>
        <v>69.54545454545455</v>
      </c>
      <c r="AC39" s="47" t="s">
        <v>45</v>
      </c>
      <c r="AD39" s="52">
        <f>IF(R39&gt;0,Y39/R39,-0.1)</f>
        <v>73</v>
      </c>
      <c r="AE39" s="51">
        <f>IF(R39&gt;0,AB39-AD39,-0.1)</f>
        <v>-3.4545454545454533</v>
      </c>
      <c r="AF39" s="39" t="s">
        <v>47</v>
      </c>
      <c r="AG39" s="42">
        <f>AH39+AJ39</f>
        <v>11</v>
      </c>
      <c r="AH39" s="43">
        <f>'HR'!AH39+PS!AH39</f>
        <v>2</v>
      </c>
      <c r="AI39" s="42" t="s">
        <v>43</v>
      </c>
      <c r="AJ39" s="44">
        <f>'HR'!AJ39+PS!AJ39</f>
        <v>9</v>
      </c>
      <c r="AK39" s="45">
        <f>IF(AG39&gt;0,AH39/AG39,-0.001)</f>
        <v>0.18181818181818182</v>
      </c>
      <c r="AL39" s="46">
        <f>'HR'!AL39+PS!AL39</f>
        <v>768</v>
      </c>
      <c r="AM39" s="47" t="s">
        <v>45</v>
      </c>
      <c r="AN39" s="48">
        <f>'HR'!AN39+PS!AN39</f>
        <v>824</v>
      </c>
      <c r="AO39" s="49">
        <f>IF(AG39&gt;0,AL39-AN39,-9999)</f>
        <v>-56</v>
      </c>
      <c r="AP39" s="50">
        <f>IF(AG39&gt;0,AL39/AN39,-0.001)</f>
        <v>0.9320388349514563</v>
      </c>
      <c r="AQ39" s="51">
        <f>IF(AG39&gt;0,AL39/AG39,-0.1)</f>
        <v>69.81818181818181</v>
      </c>
      <c r="AR39" s="47" t="s">
        <v>45</v>
      </c>
      <c r="AS39" s="52">
        <f>IF(AG39&gt;0,AN39/AG39,-0.1)</f>
        <v>74.9090909090909</v>
      </c>
      <c r="AT39" s="51">
        <f>IF(AG39&gt;0,AQ39-AS39,-0.1)</f>
        <v>-5.0909090909090935</v>
      </c>
      <c r="AU39" s="39" t="s">
        <v>47</v>
      </c>
      <c r="AV39" s="42">
        <f>AW39+AY39</f>
        <v>0</v>
      </c>
      <c r="AW39" s="43">
        <f>'HR'!AW39+PS!AW39</f>
        <v>0</v>
      </c>
      <c r="AX39" s="42" t="s">
        <v>43</v>
      </c>
      <c r="AY39" s="44">
        <f>'HR'!AY39+PS!AY39</f>
        <v>0</v>
      </c>
      <c r="AZ39" s="45">
        <f>IF(AV39&gt;0,AW39/AV39,-0.001)</f>
        <v>-0.001</v>
      </c>
      <c r="BA39" s="46">
        <f>'HR'!BA39+PS!BA39</f>
        <v>0</v>
      </c>
      <c r="BB39" s="47" t="s">
        <v>45</v>
      </c>
      <c r="BC39" s="48">
        <f>'HR'!BC39+PS!BC39</f>
        <v>0</v>
      </c>
      <c r="BD39" s="49">
        <f>IF(AV39&gt;0,BA39-BC39,-9999)</f>
        <v>-9999</v>
      </c>
      <c r="BE39" s="50">
        <f>IF(AV39&gt;0,BA39/BC39,-0.001)</f>
        <v>-0.001</v>
      </c>
      <c r="BF39" s="51">
        <f>IF(AV39&gt;0,BA39/AV39,-0.1)</f>
        <v>-0.1</v>
      </c>
      <c r="BG39" s="47" t="s">
        <v>45</v>
      </c>
      <c r="BH39" s="52">
        <f>IF(AV39&gt;0,BC39/AV39,-0.1)</f>
        <v>-0.1</v>
      </c>
      <c r="BI39" s="51">
        <f>IF(AV39&gt;0,BF39-BH39,-0.1)</f>
        <v>-0.1</v>
      </c>
    </row>
    <row r="40" spans="1:61" s="65" customFormat="1" ht="12.75">
      <c r="A40" s="53"/>
      <c r="B40" s="54"/>
      <c r="C40" s="55"/>
      <c r="D40" s="56"/>
      <c r="E40" s="55"/>
      <c r="F40" s="57"/>
      <c r="G40" s="58"/>
      <c r="H40" s="59"/>
      <c r="I40" s="54"/>
      <c r="J40" s="60"/>
      <c r="K40" s="61"/>
      <c r="L40" s="62"/>
      <c r="M40" s="63"/>
      <c r="N40" s="54"/>
      <c r="O40" s="64"/>
      <c r="P40" s="63"/>
      <c r="Q40" s="39"/>
      <c r="R40" s="55"/>
      <c r="S40" s="56"/>
      <c r="T40" s="55"/>
      <c r="U40" s="57"/>
      <c r="V40" s="58"/>
      <c r="W40" s="59"/>
      <c r="X40" s="54"/>
      <c r="Y40" s="60"/>
      <c r="Z40" s="61"/>
      <c r="AA40" s="62"/>
      <c r="AB40" s="63"/>
      <c r="AC40" s="54"/>
      <c r="AD40" s="64"/>
      <c r="AE40" s="63"/>
      <c r="AF40" s="39"/>
      <c r="AG40" s="55"/>
      <c r="AH40" s="56"/>
      <c r="AI40" s="55"/>
      <c r="AJ40" s="57"/>
      <c r="AK40" s="58"/>
      <c r="AL40" s="59"/>
      <c r="AM40" s="54"/>
      <c r="AN40" s="60"/>
      <c r="AO40" s="61"/>
      <c r="AP40" s="62"/>
      <c r="AQ40" s="63"/>
      <c r="AR40" s="54"/>
      <c r="AS40" s="64"/>
      <c r="AT40" s="63"/>
      <c r="AU40" s="39"/>
      <c r="AV40" s="55"/>
      <c r="AW40" s="56"/>
      <c r="AX40" s="55"/>
      <c r="AY40" s="57"/>
      <c r="AZ40" s="58"/>
      <c r="BA40" s="59"/>
      <c r="BB40" s="54"/>
      <c r="BC40" s="60"/>
      <c r="BD40" s="61"/>
      <c r="BE40" s="62"/>
      <c r="BF40" s="63"/>
      <c r="BG40" s="54"/>
      <c r="BH40" s="64"/>
      <c r="BI40" s="63"/>
    </row>
    <row r="41" spans="1:61" ht="12.75">
      <c r="A41" s="66" t="s">
        <v>83</v>
      </c>
      <c r="B41" s="67" t="s">
        <v>49</v>
      </c>
      <c r="C41" s="29">
        <f>R41+AG41+AV41</f>
        <v>134</v>
      </c>
      <c r="D41" s="30">
        <f>S41+AH41+AW41</f>
        <v>49</v>
      </c>
      <c r="E41" s="29" t="s">
        <v>43</v>
      </c>
      <c r="F41" s="31">
        <f>U41+AJ41+AY41</f>
        <v>85</v>
      </c>
      <c r="G41" s="32">
        <f>IF(C41&gt;0,D41/C41,-0.001)</f>
        <v>0.3656716417910448</v>
      </c>
      <c r="H41" s="33">
        <f>W41+AL41+BA41</f>
        <v>9636</v>
      </c>
      <c r="I41" s="28" t="s">
        <v>45</v>
      </c>
      <c r="J41" s="34">
        <f>Y41+AN41+BC41</f>
        <v>10641</v>
      </c>
      <c r="K41" s="35">
        <f>IF(C41&gt;0,H41-J41,-9999)</f>
        <v>-1005</v>
      </c>
      <c r="L41" s="36">
        <f>IF(C41&gt;0,H41/J41,-0.001)</f>
        <v>0.9055539892867212</v>
      </c>
      <c r="M41" s="37">
        <f>IF(C41&gt;0,H41/C41,-0.1)</f>
        <v>71.91044776119404</v>
      </c>
      <c r="N41" s="28" t="s">
        <v>45</v>
      </c>
      <c r="O41" s="38">
        <f>IF(C41&gt;0,J41/C41,-0.1)</f>
        <v>79.41044776119404</v>
      </c>
      <c r="P41" s="37">
        <f>IF(C41&gt;0,M41-O41,-0.1)</f>
        <v>-7.5</v>
      </c>
      <c r="Q41" s="39" t="s">
        <v>47</v>
      </c>
      <c r="R41" s="68">
        <f>S41+U41</f>
        <v>67</v>
      </c>
      <c r="S41" s="69">
        <f>SUM(S8:S12)</f>
        <v>29</v>
      </c>
      <c r="T41" s="68" t="s">
        <v>43</v>
      </c>
      <c r="U41" s="70">
        <f>SUM(U8:U12)</f>
        <v>38</v>
      </c>
      <c r="V41" s="32">
        <f>IF(R41&gt;0,S41/R41,-0.001)</f>
        <v>0.43283582089552236</v>
      </c>
      <c r="W41" s="71">
        <f>SUM(W8:W12)</f>
        <v>4921</v>
      </c>
      <c r="X41" s="67" t="s">
        <v>45</v>
      </c>
      <c r="Y41" s="72">
        <f>SUM(Y8:Y12)</f>
        <v>5162</v>
      </c>
      <c r="Z41" s="35">
        <f>IF(R41&gt;0,W41-Y41,-9999)</f>
        <v>-241</v>
      </c>
      <c r="AA41" s="36">
        <f>IF(R41&gt;0,W41/Y41,-0.001)</f>
        <v>0.9533126695079427</v>
      </c>
      <c r="AB41" s="37">
        <f>IF(R41&gt;0,W41/R41,-0.1)</f>
        <v>73.44776119402985</v>
      </c>
      <c r="AC41" s="28" t="s">
        <v>45</v>
      </c>
      <c r="AD41" s="38">
        <f>IF(R41&gt;0,Y41/R41,-0.1)</f>
        <v>77.04477611940298</v>
      </c>
      <c r="AE41" s="37">
        <f>IF(R41&gt;0,AB41-AD41,-0.1)</f>
        <v>-3.5970149253731307</v>
      </c>
      <c r="AF41" s="39" t="s">
        <v>47</v>
      </c>
      <c r="AG41" s="68">
        <f>AH41+AJ41</f>
        <v>67</v>
      </c>
      <c r="AH41" s="69">
        <f>SUM(AH8:AH12)</f>
        <v>20</v>
      </c>
      <c r="AI41" s="68" t="s">
        <v>43</v>
      </c>
      <c r="AJ41" s="70">
        <f>SUM(AJ8:AJ12)</f>
        <v>47</v>
      </c>
      <c r="AK41" s="32">
        <f>IF(AG41&gt;0,AH41/AG41,-0.001)</f>
        <v>0.29850746268656714</v>
      </c>
      <c r="AL41" s="71">
        <f>SUM(AL8:AL12)</f>
        <v>4715</v>
      </c>
      <c r="AM41" s="67" t="s">
        <v>45</v>
      </c>
      <c r="AN41" s="72">
        <f>SUM(AN8:AN12)</f>
        <v>5479</v>
      </c>
      <c r="AO41" s="35">
        <f>IF(AG41&gt;0,AL41-AN41,-9999)</f>
        <v>-764</v>
      </c>
      <c r="AP41" s="36">
        <f>IF(AG41&gt;0,AL41/AN41,-0.001)</f>
        <v>0.8605584960759263</v>
      </c>
      <c r="AQ41" s="37">
        <f>IF(AG41&gt;0,AL41/AG41,-0.1)</f>
        <v>70.3731343283582</v>
      </c>
      <c r="AR41" s="28" t="s">
        <v>45</v>
      </c>
      <c r="AS41" s="38">
        <f>IF(AG41&gt;0,AN41/AG41,-0.1)</f>
        <v>81.77611940298507</v>
      </c>
      <c r="AT41" s="37">
        <f>IF(AG41&gt;0,AQ41-AS41,-0.1)</f>
        <v>-11.40298507462687</v>
      </c>
      <c r="AU41" s="39" t="s">
        <v>47</v>
      </c>
      <c r="AV41" s="68">
        <f>AW41+AY41</f>
        <v>0</v>
      </c>
      <c r="AW41" s="69">
        <f>SUM(AW8:AW12)</f>
        <v>0</v>
      </c>
      <c r="AX41" s="68" t="s">
        <v>43</v>
      </c>
      <c r="AY41" s="70">
        <f>SUM(AY8:AY12)</f>
        <v>0</v>
      </c>
      <c r="AZ41" s="32">
        <f>IF(AV41&gt;0,AW41/AV41,-0.001)</f>
        <v>-0.001</v>
      </c>
      <c r="BA41" s="71">
        <f>SUM(BA8:BA12)</f>
        <v>0</v>
      </c>
      <c r="BB41" s="67" t="s">
        <v>45</v>
      </c>
      <c r="BC41" s="72">
        <f>SUM(BC8:BC12)</f>
        <v>0</v>
      </c>
      <c r="BD41" s="35">
        <f>IF(AV41&gt;0,BA41-BC41,-9999)</f>
        <v>-9999</v>
      </c>
      <c r="BE41" s="36">
        <f>IF(AV41&gt;0,BA41/BC41,-0.001)</f>
        <v>-0.001</v>
      </c>
      <c r="BF41" s="37">
        <f>IF(AV41&gt;0,BA41/AV41,-0.1)</f>
        <v>-0.1</v>
      </c>
      <c r="BG41" s="28" t="s">
        <v>45</v>
      </c>
      <c r="BH41" s="38">
        <f>IF(AV41&gt;0,BC41/AV41,-0.1)</f>
        <v>-0.1</v>
      </c>
      <c r="BI41" s="37">
        <f>IF(AV41&gt;0,BF41-BH41,-0.1)</f>
        <v>-0.1</v>
      </c>
    </row>
    <row r="42" spans="1:61" s="40" customFormat="1" ht="12.75">
      <c r="A42" s="40" t="s">
        <v>83</v>
      </c>
      <c r="B42" s="41" t="s">
        <v>56</v>
      </c>
      <c r="C42" s="42">
        <f>R42+AG42+AV42</f>
        <v>700</v>
      </c>
      <c r="D42" s="43">
        <f>S42+AH42+AW42</f>
        <v>384</v>
      </c>
      <c r="E42" s="42" t="s">
        <v>92</v>
      </c>
      <c r="F42" s="44">
        <f>U42+AJ42+AY42</f>
        <v>315</v>
      </c>
      <c r="G42" s="45">
        <f>IF(C42&gt;0,D42/(C42-1),-0.001)</f>
        <v>0.5493562231759657</v>
      </c>
      <c r="H42" s="46">
        <f>W42+AL42+BA42</f>
        <v>50657</v>
      </c>
      <c r="I42" s="47" t="s">
        <v>45</v>
      </c>
      <c r="J42" s="48">
        <f>Y42+AN42+BC42</f>
        <v>48923</v>
      </c>
      <c r="K42" s="49">
        <f>IF(C42&gt;0,H42-J42,-9999)</f>
        <v>1734</v>
      </c>
      <c r="L42" s="50">
        <f>IF(C42&gt;0,H42/J42,-0.001)</f>
        <v>1.0354434519551132</v>
      </c>
      <c r="M42" s="51">
        <f>IF(C42&gt;0,H42/C42,-0.1)</f>
        <v>72.36714285714285</v>
      </c>
      <c r="N42" s="47" t="s">
        <v>45</v>
      </c>
      <c r="O42" s="52">
        <f>IF(C42&gt;0,J42/C42,-0.1)</f>
        <v>69.89</v>
      </c>
      <c r="P42" s="51">
        <f>IF(C42&gt;0,M42-O42,-0.1)</f>
        <v>2.4771428571428515</v>
      </c>
      <c r="Q42" s="39" t="s">
        <v>47</v>
      </c>
      <c r="R42" s="42">
        <f>S42+U42+1</f>
        <v>348</v>
      </c>
      <c r="S42" s="43">
        <f>SUM(S13:S39)</f>
        <v>228</v>
      </c>
      <c r="T42" s="42" t="s">
        <v>92</v>
      </c>
      <c r="U42" s="44">
        <f>SUM(U13:U39)</f>
        <v>119</v>
      </c>
      <c r="V42" s="45">
        <f>IF(R42&gt;0,S42/(R42-1),-0.001)</f>
        <v>0.6570605187319885</v>
      </c>
      <c r="W42" s="46">
        <f>SUM(W13:W39)</f>
        <v>26126</v>
      </c>
      <c r="X42" s="47" t="s">
        <v>45</v>
      </c>
      <c r="Y42" s="48">
        <f>SUM(Y13:Y39)</f>
        <v>24015</v>
      </c>
      <c r="Z42" s="49">
        <f>IF(R42&gt;0,W42-Y42,-9999)</f>
        <v>2111</v>
      </c>
      <c r="AA42" s="50">
        <f>IF(R42&gt;0,W42/Y42,-0.001)</f>
        <v>1.087903393712263</v>
      </c>
      <c r="AB42" s="51">
        <f>IF(R42&gt;0,W42/R42,-0.1)</f>
        <v>75.07471264367815</v>
      </c>
      <c r="AC42" s="47" t="s">
        <v>45</v>
      </c>
      <c r="AD42" s="52">
        <f>IF(R42&gt;0,Y42/R42,-0.1)</f>
        <v>69.00862068965517</v>
      </c>
      <c r="AE42" s="51">
        <f>IF(R42&gt;0,AB42-AD42,-0.1)</f>
        <v>6.06609195402298</v>
      </c>
      <c r="AF42" s="39" t="s">
        <v>47</v>
      </c>
      <c r="AG42" s="42">
        <f>AH42+AJ42</f>
        <v>343</v>
      </c>
      <c r="AH42" s="43">
        <f>SUM(AH13:AH39)</f>
        <v>152</v>
      </c>
      <c r="AI42" s="42" t="s">
        <v>43</v>
      </c>
      <c r="AJ42" s="44">
        <f>SUM(AJ13:AJ39)</f>
        <v>191</v>
      </c>
      <c r="AK42" s="45">
        <f>IF(AG42&gt;0,AH42/AG42,-0.001)</f>
        <v>0.44314868804664725</v>
      </c>
      <c r="AL42" s="46">
        <f>SUM(AL13:AL39)</f>
        <v>23915</v>
      </c>
      <c r="AM42" s="47" t="s">
        <v>45</v>
      </c>
      <c r="AN42" s="48">
        <f>SUM(AN13:AN39)</f>
        <v>24313</v>
      </c>
      <c r="AO42" s="49">
        <f>IF(AG42&gt;0,AL42-AN42,-9999)</f>
        <v>-398</v>
      </c>
      <c r="AP42" s="50">
        <f>IF(AG42&gt;0,AL42/AN42,-0.001)</f>
        <v>0.9836301567062888</v>
      </c>
      <c r="AQ42" s="51">
        <f>IF(AG42&gt;0,AL42/AG42,-0.1)</f>
        <v>69.72303206997084</v>
      </c>
      <c r="AR42" s="47" t="s">
        <v>45</v>
      </c>
      <c r="AS42" s="52">
        <f>IF(AG42&gt;0,AN42/AG42,-0.1)</f>
        <v>70.88338192419825</v>
      </c>
      <c r="AT42" s="51">
        <f>IF(AG42&gt;0,AQ42-AS42,-0.1)</f>
        <v>-1.1603498542274053</v>
      </c>
      <c r="AU42" s="39" t="s">
        <v>47</v>
      </c>
      <c r="AV42" s="42">
        <f>AW42+AY42</f>
        <v>9</v>
      </c>
      <c r="AW42" s="43">
        <f>SUM(AW13:AW39)</f>
        <v>4</v>
      </c>
      <c r="AX42" s="42" t="s">
        <v>43</v>
      </c>
      <c r="AY42" s="44">
        <f>SUM(AY13:AY39)</f>
        <v>5</v>
      </c>
      <c r="AZ42" s="45">
        <f>IF(AV42&gt;0,AW42/AV42,-0.001)</f>
        <v>0.4444444444444444</v>
      </c>
      <c r="BA42" s="46">
        <f>SUM(BA13:BA39)</f>
        <v>616</v>
      </c>
      <c r="BB42" s="47" t="s">
        <v>45</v>
      </c>
      <c r="BC42" s="48">
        <f>SUM(BC13:BC39)</f>
        <v>595</v>
      </c>
      <c r="BD42" s="49">
        <f>IF(AV42&gt;0,BA42-BC42,-9999)</f>
        <v>21</v>
      </c>
      <c r="BE42" s="50">
        <f>IF(AV42&gt;0,BA42/BC42,-0.001)</f>
        <v>1.035294117647059</v>
      </c>
      <c r="BF42" s="51">
        <f>IF(AV42&gt;0,BA42/AV42,-0.1)</f>
        <v>68.44444444444444</v>
      </c>
      <c r="BG42" s="47" t="s">
        <v>45</v>
      </c>
      <c r="BH42" s="52">
        <f>IF(AV42&gt;0,BC42/AV42,-0.1)</f>
        <v>66.11111111111111</v>
      </c>
      <c r="BI42" s="51">
        <f>IF(AV42&gt;0,BF42-BH42,-0.1)</f>
        <v>2.3333333333333286</v>
      </c>
    </row>
    <row r="43" spans="1:61" ht="12.75">
      <c r="A43" s="73" t="s">
        <v>83</v>
      </c>
      <c r="B43" s="74" t="s">
        <v>84</v>
      </c>
      <c r="C43" s="75">
        <f>C41+C42</f>
        <v>834</v>
      </c>
      <c r="D43" s="76">
        <f>D41+D42</f>
        <v>433</v>
      </c>
      <c r="E43" s="75" t="s">
        <v>92</v>
      </c>
      <c r="F43" s="77">
        <f>F41+F42</f>
        <v>400</v>
      </c>
      <c r="G43" s="78">
        <f>IF(C43&gt;0,D43/(C43-1),-0.001)</f>
        <v>0.5198079231692677</v>
      </c>
      <c r="H43" s="79">
        <f>H41+H42</f>
        <v>60293</v>
      </c>
      <c r="I43" s="74" t="s">
        <v>45</v>
      </c>
      <c r="J43" s="80">
        <f>J41+J42</f>
        <v>59564</v>
      </c>
      <c r="K43" s="81">
        <f>IF(C43&gt;0,H43-J43,-9999)</f>
        <v>729</v>
      </c>
      <c r="L43" s="82">
        <f>IF(C43&gt;0,H43/J43,-0.001)</f>
        <v>1.0122389362702304</v>
      </c>
      <c r="M43" s="83">
        <f>IF(C43&gt;0,H43/C43,-0.1)</f>
        <v>72.2937649880096</v>
      </c>
      <c r="N43" s="84" t="s">
        <v>45</v>
      </c>
      <c r="O43" s="85">
        <f>IF(C43&gt;0,J43/C43,-0.1)</f>
        <v>71.41966426858514</v>
      </c>
      <c r="P43" s="83">
        <f>IF(C43&gt;0,M43-O43,-0.1)</f>
        <v>0.8741007194244617</v>
      </c>
      <c r="Q43" s="39" t="s">
        <v>47</v>
      </c>
      <c r="R43" s="75">
        <f>R41+R42</f>
        <v>415</v>
      </c>
      <c r="S43" s="76">
        <f>S41+S42</f>
        <v>257</v>
      </c>
      <c r="T43" s="75" t="s">
        <v>92</v>
      </c>
      <c r="U43" s="77">
        <f>U41+U42</f>
        <v>157</v>
      </c>
      <c r="V43" s="78">
        <f>IF(R43&gt;0,S43/(R43-1),-0.001)</f>
        <v>0.6207729468599034</v>
      </c>
      <c r="W43" s="79">
        <f>W41+W42</f>
        <v>31047</v>
      </c>
      <c r="X43" s="74" t="s">
        <v>45</v>
      </c>
      <c r="Y43" s="80">
        <f>Y41+Y42</f>
        <v>29177</v>
      </c>
      <c r="Z43" s="81">
        <f>IF(R43&gt;0,W43-Y43,-9999)</f>
        <v>1870</v>
      </c>
      <c r="AA43" s="82">
        <f>IF(R43&gt;0,W43/Y43,-0.001)</f>
        <v>1.064091578983446</v>
      </c>
      <c r="AB43" s="83">
        <f>IF(R43&gt;0,W43/R43,-0.1)</f>
        <v>74.81204819277109</v>
      </c>
      <c r="AC43" s="84" t="s">
        <v>45</v>
      </c>
      <c r="AD43" s="85">
        <f>IF(R43&gt;0,Y43/R43,-0.1)</f>
        <v>70.30602409638554</v>
      </c>
      <c r="AE43" s="83">
        <f>IF(R43&gt;0,AB43-AD43,-0.1)</f>
        <v>4.506024096385545</v>
      </c>
      <c r="AF43" s="39" t="s">
        <v>47</v>
      </c>
      <c r="AG43" s="75">
        <f>AG41+AG42</f>
        <v>410</v>
      </c>
      <c r="AH43" s="76">
        <f>AH41+AH42</f>
        <v>172</v>
      </c>
      <c r="AI43" s="75" t="s">
        <v>43</v>
      </c>
      <c r="AJ43" s="77">
        <f>AJ41+AJ42</f>
        <v>238</v>
      </c>
      <c r="AK43" s="78">
        <f>IF(AG43&gt;0,AH43/AG43,-0.001)</f>
        <v>0.4195121951219512</v>
      </c>
      <c r="AL43" s="79">
        <f>AL41+AL42</f>
        <v>28630</v>
      </c>
      <c r="AM43" s="74" t="s">
        <v>45</v>
      </c>
      <c r="AN43" s="80">
        <f>AN41+AN42</f>
        <v>29792</v>
      </c>
      <c r="AO43" s="81">
        <f>IF(AG43&gt;0,AL43-AN43,-9999)</f>
        <v>-1162</v>
      </c>
      <c r="AP43" s="82">
        <f>IF(AG43&gt;0,AL43/AN43,-0.001)</f>
        <v>0.9609962406015038</v>
      </c>
      <c r="AQ43" s="83">
        <f>IF(AG43&gt;0,AL43/AG43,-0.1)</f>
        <v>69.82926829268293</v>
      </c>
      <c r="AR43" s="84" t="s">
        <v>45</v>
      </c>
      <c r="AS43" s="85">
        <f>IF(AG43&gt;0,AN43/AG43,-0.1)</f>
        <v>72.66341463414633</v>
      </c>
      <c r="AT43" s="83">
        <f>IF(AG43&gt;0,AQ43-AS43,-0.1)</f>
        <v>-2.834146341463409</v>
      </c>
      <c r="AU43" s="39" t="s">
        <v>47</v>
      </c>
      <c r="AV43" s="75">
        <f>AV41+AV42</f>
        <v>9</v>
      </c>
      <c r="AW43" s="76">
        <f>AW41+AW42</f>
        <v>4</v>
      </c>
      <c r="AX43" s="75" t="s">
        <v>43</v>
      </c>
      <c r="AY43" s="77">
        <f>AY41+AY42</f>
        <v>5</v>
      </c>
      <c r="AZ43" s="78">
        <f>IF(AV43&gt;0,AW43/AV43,-0.001)</f>
        <v>0.4444444444444444</v>
      </c>
      <c r="BA43" s="79">
        <f>BA41+BA42</f>
        <v>616</v>
      </c>
      <c r="BB43" s="74" t="s">
        <v>45</v>
      </c>
      <c r="BC43" s="80">
        <f>BC41+BC42</f>
        <v>595</v>
      </c>
      <c r="BD43" s="81">
        <f>IF(AV43&gt;0,BA43-BC43,-9999)</f>
        <v>21</v>
      </c>
      <c r="BE43" s="82">
        <f>IF(AV43&gt;0,BA43/BC43,-0.001)</f>
        <v>1.035294117647059</v>
      </c>
      <c r="BF43" s="83">
        <f>IF(AV43&gt;0,BA43/AV43,-0.1)</f>
        <v>68.44444444444444</v>
      </c>
      <c r="BG43" s="84" t="s">
        <v>45</v>
      </c>
      <c r="BH43" s="85">
        <f>IF(AV43&gt;0,BC43/AV43,-0.1)</f>
        <v>66.11111111111111</v>
      </c>
      <c r="BI43" s="83">
        <f>IF(AV43&gt;0,BF43-BH43,-0.1)</f>
        <v>2.3333333333333286</v>
      </c>
    </row>
    <row r="44" spans="7:52" ht="12.75">
      <c r="G44" s="86"/>
      <c r="V44" s="86"/>
      <c r="AK44" s="86"/>
      <c r="AZ44" s="86"/>
    </row>
    <row r="45" spans="5:8" ht="12.75">
      <c r="E45" s="6" t="s">
        <v>92</v>
      </c>
      <c r="F45" s="4" t="s">
        <v>93</v>
      </c>
      <c r="H45" s="6">
        <v>1</v>
      </c>
    </row>
    <row r="47" spans="7:52" ht="12.75">
      <c r="G47" s="86"/>
      <c r="H47" s="7" t="s">
        <v>77</v>
      </c>
      <c r="I47" s="6" t="s">
        <v>43</v>
      </c>
      <c r="J47" s="4" t="s">
        <v>85</v>
      </c>
      <c r="V47" s="86"/>
      <c r="W47" s="7" t="s">
        <v>77</v>
      </c>
      <c r="X47" s="6" t="s">
        <v>43</v>
      </c>
      <c r="Y47" s="4" t="s">
        <v>85</v>
      </c>
      <c r="AK47" s="86"/>
      <c r="AZ47" s="86"/>
    </row>
    <row r="48" spans="7:52" ht="12.75">
      <c r="G48" s="86"/>
      <c r="V48" s="86"/>
      <c r="AK48" s="86"/>
      <c r="AZ48" s="86"/>
    </row>
    <row r="49" spans="8:40" ht="12.75">
      <c r="H49" s="7" t="s">
        <v>79</v>
      </c>
      <c r="I49" s="6" t="s">
        <v>43</v>
      </c>
      <c r="J49" s="4" t="s">
        <v>86</v>
      </c>
      <c r="AL49" s="7" t="s">
        <v>79</v>
      </c>
      <c r="AM49" s="6" t="s">
        <v>43</v>
      </c>
      <c r="AN49" s="4" t="s">
        <v>86</v>
      </c>
    </row>
    <row r="50" spans="10:40" ht="12.75">
      <c r="J50" s="4" t="s">
        <v>87</v>
      </c>
      <c r="AN50" s="4" t="s">
        <v>87</v>
      </c>
    </row>
    <row r="52" spans="8:40" ht="12.75">
      <c r="H52" s="7" t="s">
        <v>81</v>
      </c>
      <c r="I52" s="6" t="s">
        <v>43</v>
      </c>
      <c r="J52" s="4" t="s">
        <v>88</v>
      </c>
      <c r="W52" s="7" t="s">
        <v>81</v>
      </c>
      <c r="X52" s="6" t="s">
        <v>43</v>
      </c>
      <c r="Y52" s="4" t="s">
        <v>88</v>
      </c>
      <c r="AL52" s="7" t="s">
        <v>81</v>
      </c>
      <c r="AM52" s="6" t="s">
        <v>43</v>
      </c>
      <c r="AN52" s="4" t="s">
        <v>88</v>
      </c>
    </row>
    <row r="53" spans="10:40" ht="12.75">
      <c r="J53" s="4" t="s">
        <v>89</v>
      </c>
      <c r="Y53" s="4" t="s">
        <v>89</v>
      </c>
      <c r="AN53" s="4" t="s">
        <v>89</v>
      </c>
    </row>
  </sheetData>
  <sheetProtection selectLockedCells="1" selectUnlockedCells="1"/>
  <mergeCells count="4">
    <mergeCell ref="C5:P5"/>
    <mergeCell ref="R5:AE5"/>
    <mergeCell ref="AG5:AT5"/>
    <mergeCell ref="AV5:BI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pane xSplit="17" ySplit="7" topLeftCell="R31" activePane="bottomRight" state="frozen"/>
      <selection pane="topLeft" activeCell="A1" sqref="A1"/>
      <selection pane="topRight" activeCell="R1" sqref="R1"/>
      <selection pane="bottomLeft" activeCell="A31" sqref="A31"/>
      <selection pane="bottomRight" activeCell="A44" sqref="A44"/>
    </sheetView>
  </sheetViews>
  <sheetFormatPr defaultColWidth="12.57421875" defaultRowHeight="12.75"/>
  <cols>
    <col min="1" max="1" width="7.7109375" style="5" customWidth="1"/>
    <col min="2" max="3" width="5.140625" style="6" customWidth="1"/>
    <col min="4" max="4" width="5.140625" style="7" customWidth="1"/>
    <col min="5" max="5" width="1.57421875" style="6" customWidth="1"/>
    <col min="6" max="6" width="5.140625" style="4" customWidth="1"/>
    <col min="7" max="8" width="7.7109375" style="7" customWidth="1"/>
    <col min="9" max="9" width="1.57421875" style="6" customWidth="1"/>
    <col min="10" max="10" width="6.140625" style="4" customWidth="1"/>
    <col min="11" max="11" width="5.57421875" style="7" customWidth="1"/>
    <col min="12" max="13" width="7.7109375" style="7" customWidth="1"/>
    <col min="14" max="14" width="1.57421875" style="6" customWidth="1"/>
    <col min="15" max="16" width="5.57421875" style="4" customWidth="1"/>
    <col min="17" max="17" width="2.57421875" style="6" customWidth="1"/>
    <col min="18" max="18" width="5.140625" style="6" customWidth="1"/>
    <col min="19" max="19" width="5.140625" style="7" customWidth="1"/>
    <col min="20" max="20" width="1.57421875" style="6" customWidth="1"/>
    <col min="21" max="21" width="5.140625" style="4" customWidth="1"/>
    <col min="22" max="23" width="7.7109375" style="7" customWidth="1"/>
    <col min="24" max="24" width="1.57421875" style="6" customWidth="1"/>
    <col min="25" max="25" width="6.140625" style="4" customWidth="1"/>
    <col min="26" max="26" width="5.57421875" style="7" customWidth="1"/>
    <col min="27" max="28" width="7.7109375" style="7" customWidth="1"/>
    <col min="29" max="29" width="1.57421875" style="6" customWidth="1"/>
    <col min="30" max="31" width="5.57421875" style="4" customWidth="1"/>
    <col min="32" max="32" width="2.57421875" style="6" customWidth="1"/>
    <col min="33" max="33" width="5.140625" style="6" customWidth="1"/>
    <col min="34" max="34" width="5.140625" style="7" customWidth="1"/>
    <col min="35" max="35" width="1.57421875" style="6" customWidth="1"/>
    <col min="36" max="36" width="5.140625" style="4" customWidth="1"/>
    <col min="37" max="38" width="7.7109375" style="7" customWidth="1"/>
    <col min="39" max="39" width="1.57421875" style="6" customWidth="1"/>
    <col min="40" max="40" width="6.140625" style="4" customWidth="1"/>
    <col min="41" max="41" width="5.57421875" style="7" customWidth="1"/>
    <col min="42" max="43" width="7.7109375" style="7" customWidth="1"/>
    <col min="44" max="44" width="1.57421875" style="6" customWidth="1"/>
    <col min="45" max="46" width="5.57421875" style="4" customWidth="1"/>
    <col min="47" max="47" width="2.57421875" style="6" customWidth="1"/>
    <col min="48" max="48" width="5.140625" style="6" customWidth="1"/>
    <col min="49" max="49" width="5.140625" style="7" customWidth="1"/>
    <col min="50" max="50" width="1.57421875" style="6" customWidth="1"/>
    <col min="51" max="51" width="5.140625" style="4" customWidth="1"/>
    <col min="52" max="53" width="7.7109375" style="7" customWidth="1"/>
    <col min="54" max="54" width="1.57421875" style="6" customWidth="1"/>
    <col min="55" max="55" width="6.140625" style="4" customWidth="1"/>
    <col min="56" max="56" width="5.57421875" style="7" customWidth="1"/>
    <col min="57" max="58" width="7.7109375" style="7" customWidth="1"/>
    <col min="59" max="59" width="1.57421875" style="6" customWidth="1"/>
    <col min="60" max="61" width="5.57421875" style="4" customWidth="1"/>
    <col min="62" max="16384" width="11.57421875" style="5" customWidth="1"/>
  </cols>
  <sheetData>
    <row r="1" spans="1:256" ht="12.75">
      <c r="A1" s="8" t="s">
        <v>36</v>
      </c>
      <c r="B1" s="9"/>
      <c r="C1" s="9"/>
      <c r="D1" s="10"/>
      <c r="E1" s="9"/>
      <c r="F1" s="11"/>
      <c r="G1" s="10"/>
      <c r="H1" s="10"/>
      <c r="I1" s="9"/>
      <c r="K1" s="10"/>
      <c r="L1" s="10"/>
      <c r="M1" s="10"/>
      <c r="N1" s="9"/>
      <c r="Q1" s="9"/>
      <c r="R1" s="9"/>
      <c r="S1" s="10"/>
      <c r="T1" s="9"/>
      <c r="U1" s="11"/>
      <c r="V1" s="10"/>
      <c r="W1" s="10"/>
      <c r="X1" s="9"/>
      <c r="Z1" s="10"/>
      <c r="AA1" s="10"/>
      <c r="AB1" s="10"/>
      <c r="AC1" s="9"/>
      <c r="AF1" s="9"/>
      <c r="AG1" s="9"/>
      <c r="AH1" s="10"/>
      <c r="AI1" s="9"/>
      <c r="AJ1" s="11"/>
      <c r="AK1" s="10"/>
      <c r="AL1" s="10"/>
      <c r="AM1" s="9"/>
      <c r="AO1" s="10"/>
      <c r="AP1" s="10"/>
      <c r="AQ1" s="10"/>
      <c r="AR1" s="9"/>
      <c r="AU1" s="9"/>
      <c r="AV1" s="9"/>
      <c r="AW1" s="10"/>
      <c r="AX1" s="9"/>
      <c r="AY1" s="11"/>
      <c r="AZ1" s="10"/>
      <c r="BA1" s="10"/>
      <c r="BB1" s="9"/>
      <c r="BD1" s="10"/>
      <c r="BE1" s="10"/>
      <c r="BF1" s="10"/>
      <c r="BG1" s="9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 s="9"/>
      <c r="C2" s="9"/>
      <c r="D2" s="10"/>
      <c r="E2" s="9"/>
      <c r="F2" s="11"/>
      <c r="G2" s="10"/>
      <c r="H2" s="10"/>
      <c r="I2" s="9"/>
      <c r="K2" s="10"/>
      <c r="L2" s="10"/>
      <c r="M2" s="10"/>
      <c r="N2" s="9"/>
      <c r="Q2" s="9"/>
      <c r="R2" s="9"/>
      <c r="S2" s="10"/>
      <c r="T2" s="9"/>
      <c r="U2" s="11"/>
      <c r="V2" s="10"/>
      <c r="W2" s="10"/>
      <c r="X2" s="9"/>
      <c r="Z2" s="10"/>
      <c r="AA2" s="10"/>
      <c r="AB2" s="10"/>
      <c r="AC2" s="9"/>
      <c r="AF2" s="9"/>
      <c r="AG2" s="9"/>
      <c r="AH2" s="10"/>
      <c r="AI2" s="9"/>
      <c r="AJ2" s="11"/>
      <c r="AK2" s="10"/>
      <c r="AL2" s="10"/>
      <c r="AM2" s="9"/>
      <c r="AO2" s="10"/>
      <c r="AP2" s="10"/>
      <c r="AQ2" s="10"/>
      <c r="AR2" s="9"/>
      <c r="AU2" s="9"/>
      <c r="AV2" s="9"/>
      <c r="AW2" s="10"/>
      <c r="AX2" s="9"/>
      <c r="AY2" s="11"/>
      <c r="AZ2" s="10"/>
      <c r="BA2" s="10"/>
      <c r="BB2" s="9"/>
      <c r="BD2" s="10"/>
      <c r="BE2" s="10"/>
      <c r="BF2" s="10"/>
      <c r="BG2" s="9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 t="s">
        <v>96</v>
      </c>
      <c r="B3" s="9"/>
      <c r="C3" s="9"/>
      <c r="D3" s="10"/>
      <c r="E3" s="9"/>
      <c r="F3" s="11"/>
      <c r="G3" s="10"/>
      <c r="H3" s="10"/>
      <c r="I3" s="9"/>
      <c r="K3" s="10"/>
      <c r="L3" s="10"/>
      <c r="M3" s="10"/>
      <c r="N3" s="9"/>
      <c r="Q3" s="13"/>
      <c r="R3" s="9"/>
      <c r="S3" s="10"/>
      <c r="T3" s="9"/>
      <c r="U3" s="11"/>
      <c r="V3" s="10"/>
      <c r="W3" s="10"/>
      <c r="X3" s="9"/>
      <c r="Z3" s="10"/>
      <c r="AA3" s="10"/>
      <c r="AB3" s="10"/>
      <c r="AC3" s="9"/>
      <c r="AF3" s="13"/>
      <c r="AG3" s="9"/>
      <c r="AH3" s="10"/>
      <c r="AI3" s="9"/>
      <c r="AJ3" s="11"/>
      <c r="AK3" s="10"/>
      <c r="AL3" s="10"/>
      <c r="AM3" s="9"/>
      <c r="AO3" s="10"/>
      <c r="AP3" s="10"/>
      <c r="AQ3" s="10"/>
      <c r="AR3" s="9"/>
      <c r="AU3" s="13"/>
      <c r="AV3" s="9"/>
      <c r="AW3" s="10"/>
      <c r="AX3" s="9"/>
      <c r="AY3" s="11"/>
      <c r="AZ3" s="10"/>
      <c r="BA3" s="10"/>
      <c r="BB3" s="9"/>
      <c r="BD3" s="10"/>
      <c r="BE3" s="10"/>
      <c r="BF3" s="10"/>
      <c r="BG3" s="9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/>
      <c r="B4" s="9"/>
      <c r="C4" s="9"/>
      <c r="D4" s="10"/>
      <c r="E4" s="9"/>
      <c r="F4" s="11"/>
      <c r="G4" s="10"/>
      <c r="H4" s="10"/>
      <c r="I4" s="9"/>
      <c r="K4" s="10"/>
      <c r="L4" s="10"/>
      <c r="M4" s="10"/>
      <c r="N4" s="9"/>
      <c r="Q4" s="9"/>
      <c r="R4" s="9"/>
      <c r="S4" s="10"/>
      <c r="T4" s="9"/>
      <c r="U4" s="11"/>
      <c r="V4" s="10"/>
      <c r="W4" s="10"/>
      <c r="X4" s="9"/>
      <c r="Z4" s="10"/>
      <c r="AA4" s="10"/>
      <c r="AB4" s="10"/>
      <c r="AC4" s="9"/>
      <c r="AF4" s="9"/>
      <c r="AG4" s="9"/>
      <c r="AH4" s="10"/>
      <c r="AI4" s="9"/>
      <c r="AJ4" s="11"/>
      <c r="AK4" s="10"/>
      <c r="AL4" s="10"/>
      <c r="AM4" s="9"/>
      <c r="AO4" s="10"/>
      <c r="AP4" s="10"/>
      <c r="AQ4" s="10"/>
      <c r="AR4" s="9"/>
      <c r="AU4" s="9"/>
      <c r="AV4" s="9"/>
      <c r="AW4" s="10"/>
      <c r="AX4" s="9"/>
      <c r="AY4" s="11"/>
      <c r="AZ4" s="10"/>
      <c r="BA4" s="10"/>
      <c r="BB4" s="9"/>
      <c r="BD4" s="10"/>
      <c r="BE4" s="10"/>
      <c r="BF4" s="10"/>
      <c r="BG4" s="9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/>
      <c r="B5" s="9"/>
      <c r="C5" s="14" t="s">
        <v>38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4" t="s">
        <v>39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4" t="s">
        <v>40</v>
      </c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  <c r="AV5" s="14" t="s">
        <v>17</v>
      </c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9"/>
      <c r="C6" s="16"/>
      <c r="D6" s="17"/>
      <c r="E6" s="16"/>
      <c r="F6" s="18"/>
      <c r="G6" s="16"/>
      <c r="H6" s="16"/>
      <c r="I6" s="16"/>
      <c r="J6" s="18"/>
      <c r="K6" s="16"/>
      <c r="L6" s="16"/>
      <c r="M6" s="16"/>
      <c r="N6" s="16"/>
      <c r="O6" s="16"/>
      <c r="P6" s="16"/>
      <c r="Q6" s="15"/>
      <c r="R6" s="16"/>
      <c r="S6" s="17"/>
      <c r="T6" s="16"/>
      <c r="U6" s="18"/>
      <c r="V6" s="16"/>
      <c r="W6" s="16"/>
      <c r="X6" s="16"/>
      <c r="Y6" s="18"/>
      <c r="Z6" s="16"/>
      <c r="AA6" s="16"/>
      <c r="AB6" s="16"/>
      <c r="AC6" s="16"/>
      <c r="AD6" s="16"/>
      <c r="AE6" s="16"/>
      <c r="AF6" s="15"/>
      <c r="AG6" s="16"/>
      <c r="AH6" s="17"/>
      <c r="AI6" s="16"/>
      <c r="AJ6" s="18"/>
      <c r="AK6" s="16"/>
      <c r="AL6" s="16"/>
      <c r="AM6" s="16"/>
      <c r="AN6" s="18"/>
      <c r="AO6" s="16"/>
      <c r="AP6" s="16"/>
      <c r="AQ6" s="16"/>
      <c r="AR6" s="16"/>
      <c r="AS6" s="16"/>
      <c r="AT6" s="16"/>
      <c r="AU6" s="15"/>
      <c r="AV6" s="16"/>
      <c r="AW6" s="17"/>
      <c r="AX6" s="16"/>
      <c r="AY6" s="18"/>
      <c r="AZ6" s="16"/>
      <c r="BA6" s="16"/>
      <c r="BB6" s="16"/>
      <c r="BC6" s="18"/>
      <c r="BD6" s="16"/>
      <c r="BE6" s="16"/>
      <c r="BF6" s="16"/>
      <c r="BG6" s="16"/>
      <c r="BH6" s="16"/>
      <c r="BI6" s="1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1" s="26" customFormat="1" ht="12.75">
      <c r="A7" s="19" t="s">
        <v>41</v>
      </c>
      <c r="B7" s="19" t="s">
        <v>0</v>
      </c>
      <c r="C7" s="20" t="s">
        <v>42</v>
      </c>
      <c r="D7" s="21" t="s">
        <v>2</v>
      </c>
      <c r="E7" s="20" t="s">
        <v>43</v>
      </c>
      <c r="F7" s="22" t="s">
        <v>3</v>
      </c>
      <c r="G7" s="21" t="s">
        <v>5</v>
      </c>
      <c r="H7" s="23" t="s">
        <v>44</v>
      </c>
      <c r="I7" s="19" t="s">
        <v>45</v>
      </c>
      <c r="J7" s="24" t="s">
        <v>46</v>
      </c>
      <c r="K7" s="23" t="s">
        <v>7</v>
      </c>
      <c r="L7" s="23" t="s">
        <v>9</v>
      </c>
      <c r="M7" s="23" t="s">
        <v>11</v>
      </c>
      <c r="N7" s="19" t="s">
        <v>45</v>
      </c>
      <c r="O7" s="24" t="s">
        <v>13</v>
      </c>
      <c r="P7" s="23" t="s">
        <v>15</v>
      </c>
      <c r="Q7" s="25" t="s">
        <v>47</v>
      </c>
      <c r="R7" s="20" t="s">
        <v>42</v>
      </c>
      <c r="S7" s="21" t="s">
        <v>2</v>
      </c>
      <c r="T7" s="20" t="s">
        <v>43</v>
      </c>
      <c r="U7" s="22" t="s">
        <v>3</v>
      </c>
      <c r="V7" s="21" t="s">
        <v>5</v>
      </c>
      <c r="W7" s="23" t="s">
        <v>44</v>
      </c>
      <c r="X7" s="19" t="s">
        <v>45</v>
      </c>
      <c r="Y7" s="24" t="s">
        <v>46</v>
      </c>
      <c r="Z7" s="23" t="s">
        <v>7</v>
      </c>
      <c r="AA7" s="23" t="s">
        <v>9</v>
      </c>
      <c r="AB7" s="23" t="s">
        <v>11</v>
      </c>
      <c r="AC7" s="19" t="s">
        <v>45</v>
      </c>
      <c r="AD7" s="24" t="s">
        <v>13</v>
      </c>
      <c r="AE7" s="23" t="s">
        <v>15</v>
      </c>
      <c r="AF7" s="25" t="s">
        <v>47</v>
      </c>
      <c r="AG7" s="20" t="s">
        <v>42</v>
      </c>
      <c r="AH7" s="21" t="s">
        <v>2</v>
      </c>
      <c r="AI7" s="20" t="s">
        <v>43</v>
      </c>
      <c r="AJ7" s="22" t="s">
        <v>3</v>
      </c>
      <c r="AK7" s="21" t="s">
        <v>5</v>
      </c>
      <c r="AL7" s="23" t="s">
        <v>44</v>
      </c>
      <c r="AM7" s="19" t="s">
        <v>45</v>
      </c>
      <c r="AN7" s="24" t="s">
        <v>46</v>
      </c>
      <c r="AO7" s="23" t="s">
        <v>7</v>
      </c>
      <c r="AP7" s="23" t="s">
        <v>9</v>
      </c>
      <c r="AQ7" s="23" t="s">
        <v>11</v>
      </c>
      <c r="AR7" s="19" t="s">
        <v>45</v>
      </c>
      <c r="AS7" s="24" t="s">
        <v>13</v>
      </c>
      <c r="AT7" s="23" t="s">
        <v>15</v>
      </c>
      <c r="AU7" s="25" t="s">
        <v>47</v>
      </c>
      <c r="AV7" s="20" t="s">
        <v>42</v>
      </c>
      <c r="AW7" s="21" t="s">
        <v>2</v>
      </c>
      <c r="AX7" s="20" t="s">
        <v>43</v>
      </c>
      <c r="AY7" s="22" t="s">
        <v>3</v>
      </c>
      <c r="AZ7" s="21" t="s">
        <v>5</v>
      </c>
      <c r="BA7" s="23" t="s">
        <v>44</v>
      </c>
      <c r="BB7" s="19" t="s">
        <v>45</v>
      </c>
      <c r="BC7" s="24" t="s">
        <v>46</v>
      </c>
      <c r="BD7" s="23" t="s">
        <v>7</v>
      </c>
      <c r="BE7" s="23" t="s">
        <v>9</v>
      </c>
      <c r="BF7" s="23" t="s">
        <v>11</v>
      </c>
      <c r="BG7" s="19" t="s">
        <v>45</v>
      </c>
      <c r="BH7" s="24" t="s">
        <v>13</v>
      </c>
      <c r="BI7" s="23" t="s">
        <v>15</v>
      </c>
    </row>
    <row r="8" spans="1:61" s="40" customFormat="1" ht="12.75">
      <c r="A8" s="27" t="s">
        <v>48</v>
      </c>
      <c r="B8" s="28" t="s">
        <v>49</v>
      </c>
      <c r="C8" s="29">
        <f>R8+AG8+AV8</f>
        <v>6</v>
      </c>
      <c r="D8" s="30">
        <f>S8+AH8+AW8</f>
        <v>4</v>
      </c>
      <c r="E8" s="29" t="s">
        <v>43</v>
      </c>
      <c r="F8" s="31">
        <f>U8+AJ8+AY8</f>
        <v>2</v>
      </c>
      <c r="G8" s="32">
        <f>IF(C8&gt;0,D8/C8,-0.001)</f>
        <v>0.6666666666666666</v>
      </c>
      <c r="H8" s="33">
        <f>W8+AL8+BA8</f>
        <v>424</v>
      </c>
      <c r="I8" s="28" t="s">
        <v>45</v>
      </c>
      <c r="J8" s="34">
        <f>Y8+AN8+BC8</f>
        <v>454</v>
      </c>
      <c r="K8" s="35">
        <f>IF(C8&gt;0,H8-J8,-9999)</f>
        <v>-30</v>
      </c>
      <c r="L8" s="36">
        <f>IF(C8&gt;0,H8/J8,-0.001)</f>
        <v>0.933920704845815</v>
      </c>
      <c r="M8" s="37">
        <f>IF(C8&gt;0,H8/C8,-0.1)</f>
        <v>70.66666666666667</v>
      </c>
      <c r="N8" s="28" t="s">
        <v>45</v>
      </c>
      <c r="O8" s="38">
        <f>IF(C8&gt;0,J8/C8,-0.1)</f>
        <v>75.66666666666667</v>
      </c>
      <c r="P8" s="37">
        <f>IF(C8&gt;0,M8-O8,-0.1)</f>
        <v>-5</v>
      </c>
      <c r="Q8" s="39" t="s">
        <v>47</v>
      </c>
      <c r="R8" s="29">
        <f>S8+U8</f>
        <v>3</v>
      </c>
      <c r="S8" s="30">
        <v>2</v>
      </c>
      <c r="T8" s="29" t="s">
        <v>43</v>
      </c>
      <c r="U8" s="31">
        <v>1</v>
      </c>
      <c r="V8" s="32">
        <f>IF(R8&gt;0,S8/R8,-0.001)</f>
        <v>0.6666666666666666</v>
      </c>
      <c r="W8" s="33">
        <v>199</v>
      </c>
      <c r="X8" s="28" t="s">
        <v>45</v>
      </c>
      <c r="Y8" s="34">
        <v>216</v>
      </c>
      <c r="Z8" s="35">
        <f>IF(R8&gt;0,W8-Y8,-9999)</f>
        <v>-17</v>
      </c>
      <c r="AA8" s="36">
        <f>IF(R8&gt;0,W8/Y8,-0.001)</f>
        <v>0.9212962962962963</v>
      </c>
      <c r="AB8" s="37">
        <f>IF(R8&gt;0,W8/R8,-0.1)</f>
        <v>66.33333333333333</v>
      </c>
      <c r="AC8" s="28" t="s">
        <v>45</v>
      </c>
      <c r="AD8" s="38">
        <f>IF(R8&gt;0,Y8/R8,-0.1)</f>
        <v>72</v>
      </c>
      <c r="AE8" s="37">
        <f>IF(R8&gt;0,AB8-AD8,-0.1)</f>
        <v>-5.666666666666671</v>
      </c>
      <c r="AF8" s="39" t="s">
        <v>47</v>
      </c>
      <c r="AG8" s="29">
        <f>AH8+AJ8</f>
        <v>3</v>
      </c>
      <c r="AH8" s="30">
        <v>2</v>
      </c>
      <c r="AI8" s="29" t="s">
        <v>43</v>
      </c>
      <c r="AJ8" s="31">
        <v>1</v>
      </c>
      <c r="AK8" s="32">
        <f>IF(AG8&gt;0,AH8/AG8,-0.001)</f>
        <v>0.6666666666666666</v>
      </c>
      <c r="AL8" s="33">
        <v>225</v>
      </c>
      <c r="AM8" s="28" t="s">
        <v>45</v>
      </c>
      <c r="AN8" s="34">
        <v>238</v>
      </c>
      <c r="AO8" s="35">
        <f>IF(AG8&gt;0,AL8-AN8,-9999)</f>
        <v>-13</v>
      </c>
      <c r="AP8" s="36">
        <f>IF(AG8&gt;0,AL8/AN8,-0.001)</f>
        <v>0.9453781512605042</v>
      </c>
      <c r="AQ8" s="37">
        <f>IF(AG8&gt;0,AL8/AG8,-0.1)</f>
        <v>75</v>
      </c>
      <c r="AR8" s="28" t="s">
        <v>45</v>
      </c>
      <c r="AS8" s="38">
        <f>IF(AG8&gt;0,AN8/AG8,-0.1)</f>
        <v>79.33333333333333</v>
      </c>
      <c r="AT8" s="37">
        <f>IF(AG8&gt;0,AQ8-AS8,-0.1)</f>
        <v>-4.333333333333329</v>
      </c>
      <c r="AU8" s="39" t="s">
        <v>47</v>
      </c>
      <c r="AV8" s="29">
        <f>AW8+AY8</f>
        <v>0</v>
      </c>
      <c r="AW8" s="30">
        <v>0</v>
      </c>
      <c r="AX8" s="29" t="s">
        <v>43</v>
      </c>
      <c r="AY8" s="31">
        <v>0</v>
      </c>
      <c r="AZ8" s="32">
        <f>IF(AV8&gt;0,AW8/AV8,-0.001)</f>
        <v>-0.001</v>
      </c>
      <c r="BA8" s="33">
        <v>0</v>
      </c>
      <c r="BB8" s="28" t="s">
        <v>45</v>
      </c>
      <c r="BC8" s="34">
        <v>0</v>
      </c>
      <c r="BD8" s="35">
        <f>IF(AV8&gt;0,BA8-BC8,-9999)</f>
        <v>-9999</v>
      </c>
      <c r="BE8" s="36">
        <f>IF(AV8&gt;0,BA8/BC8,-0.001)</f>
        <v>-0.001</v>
      </c>
      <c r="BF8" s="37">
        <f>IF(AV8&gt;0,BA8/AV8,-0.1)</f>
        <v>-0.1</v>
      </c>
      <c r="BG8" s="28" t="s">
        <v>45</v>
      </c>
      <c r="BH8" s="38">
        <f>IF(AV8&gt;0,BC8/AV8,-0.1)</f>
        <v>-0.1</v>
      </c>
      <c r="BI8" s="37">
        <f>IF(AV8&gt;0,BF8-BH8,-0.1)</f>
        <v>-0.1</v>
      </c>
    </row>
    <row r="9" spans="1:61" s="40" customFormat="1" ht="12.75">
      <c r="A9" s="40" t="s">
        <v>51</v>
      </c>
      <c r="B9" s="41" t="s">
        <v>49</v>
      </c>
      <c r="C9" s="42">
        <f>R9+AG9+AV9</f>
        <v>1</v>
      </c>
      <c r="D9" s="43">
        <f>S9+AH9+AW9</f>
        <v>0</v>
      </c>
      <c r="E9" s="42" t="s">
        <v>43</v>
      </c>
      <c r="F9" s="44">
        <f>U9+AJ9+AY9</f>
        <v>1</v>
      </c>
      <c r="G9" s="45">
        <f>IF(C9&gt;0,D9/C9,-0.001)</f>
        <v>0</v>
      </c>
      <c r="H9" s="46">
        <f>W9+AL9+BA9</f>
        <v>81</v>
      </c>
      <c r="I9" s="47" t="s">
        <v>45</v>
      </c>
      <c r="J9" s="48">
        <f>Y9+AN9+BC9</f>
        <v>87</v>
      </c>
      <c r="K9" s="49">
        <f>IF(C9&gt;0,H9-J9,-9999)</f>
        <v>-6</v>
      </c>
      <c r="L9" s="50">
        <f>IF(C9&gt;0,H9/J9,-0.001)</f>
        <v>0.9310344827586207</v>
      </c>
      <c r="M9" s="51">
        <f>IF(C9&gt;0,H9/C9,-0.1)</f>
        <v>81</v>
      </c>
      <c r="N9" s="47" t="s">
        <v>45</v>
      </c>
      <c r="O9" s="52">
        <f>IF(C9&gt;0,J9/C9,-0.1)</f>
        <v>87</v>
      </c>
      <c r="P9" s="51">
        <f>IF(C9&gt;0,M9-O9,-0.1)</f>
        <v>-6</v>
      </c>
      <c r="Q9" s="39" t="s">
        <v>47</v>
      </c>
      <c r="R9" s="42">
        <f>S9+U9</f>
        <v>0</v>
      </c>
      <c r="S9" s="43">
        <v>0</v>
      </c>
      <c r="T9" s="42" t="s">
        <v>43</v>
      </c>
      <c r="U9" s="44">
        <v>0</v>
      </c>
      <c r="V9" s="45">
        <f>IF(R9&gt;0,S9/R9,-0.001)</f>
        <v>-0.001</v>
      </c>
      <c r="W9" s="46">
        <v>0</v>
      </c>
      <c r="X9" s="47" t="s">
        <v>45</v>
      </c>
      <c r="Y9" s="48">
        <v>0</v>
      </c>
      <c r="Z9" s="49">
        <f>IF(R9&gt;0,W9-Y9,-9999)</f>
        <v>-9999</v>
      </c>
      <c r="AA9" s="50">
        <f>IF(R9&gt;0,W9/Y9,-0.001)</f>
        <v>-0.001</v>
      </c>
      <c r="AB9" s="51">
        <f>IF(R9&gt;0,W9/R9,-0.1)</f>
        <v>-0.1</v>
      </c>
      <c r="AC9" s="47" t="s">
        <v>45</v>
      </c>
      <c r="AD9" s="52">
        <f>IF(R9&gt;0,Y9/R9,-0.1)</f>
        <v>-0.1</v>
      </c>
      <c r="AE9" s="51">
        <f>IF(R9&gt;0,AB9-AD9,-0.1)</f>
        <v>-0.1</v>
      </c>
      <c r="AF9" s="39" t="s">
        <v>47</v>
      </c>
      <c r="AG9" s="42">
        <f>AH9+AJ9</f>
        <v>1</v>
      </c>
      <c r="AH9" s="43">
        <v>0</v>
      </c>
      <c r="AI9" s="42" t="s">
        <v>43</v>
      </c>
      <c r="AJ9" s="44">
        <v>1</v>
      </c>
      <c r="AK9" s="45">
        <f>IF(AG9&gt;0,AH9/AG9,-0.001)</f>
        <v>0</v>
      </c>
      <c r="AL9" s="46">
        <v>81</v>
      </c>
      <c r="AM9" s="47" t="s">
        <v>45</v>
      </c>
      <c r="AN9" s="48">
        <v>87</v>
      </c>
      <c r="AO9" s="49">
        <f>IF(AG9&gt;0,AL9-AN9,-9999)</f>
        <v>-6</v>
      </c>
      <c r="AP9" s="50">
        <f>IF(AG9&gt;0,AL9/AN9,-0.001)</f>
        <v>0.9310344827586207</v>
      </c>
      <c r="AQ9" s="51">
        <f>IF(AG9&gt;0,AL9/AG9,-0.1)</f>
        <v>81</v>
      </c>
      <c r="AR9" s="47" t="s">
        <v>45</v>
      </c>
      <c r="AS9" s="52">
        <f>IF(AG9&gt;0,AN9/AG9,-0.1)</f>
        <v>87</v>
      </c>
      <c r="AT9" s="51">
        <f>IF(AG9&gt;0,AQ9-AS9,-0.1)</f>
        <v>-6</v>
      </c>
      <c r="AU9" s="39" t="s">
        <v>47</v>
      </c>
      <c r="AV9" s="42">
        <f>AW9+AY9</f>
        <v>0</v>
      </c>
      <c r="AW9" s="43">
        <v>0</v>
      </c>
      <c r="AX9" s="42" t="s">
        <v>43</v>
      </c>
      <c r="AY9" s="44">
        <v>0</v>
      </c>
      <c r="AZ9" s="45">
        <f>IF(AV9&gt;0,AW9/AV9,-0.001)</f>
        <v>-0.001</v>
      </c>
      <c r="BA9" s="46">
        <v>0</v>
      </c>
      <c r="BB9" s="47" t="s">
        <v>45</v>
      </c>
      <c r="BC9" s="48">
        <v>0</v>
      </c>
      <c r="BD9" s="49">
        <f>IF(AV9&gt;0,BA9-BC9,-9999)</f>
        <v>-9999</v>
      </c>
      <c r="BE9" s="50">
        <f>IF(AV9&gt;0,BA9/BC9,-0.001)</f>
        <v>-0.001</v>
      </c>
      <c r="BF9" s="51">
        <f>IF(AV9&gt;0,BA9/AV9,-0.1)</f>
        <v>-0.1</v>
      </c>
      <c r="BG9" s="47" t="s">
        <v>45</v>
      </c>
      <c r="BH9" s="52">
        <f>IF(AV9&gt;0,BC9/AV9,-0.1)</f>
        <v>-0.1</v>
      </c>
      <c r="BI9" s="51">
        <f>IF(AV9&gt;0,BF9-BH9,-0.1)</f>
        <v>-0.1</v>
      </c>
    </row>
    <row r="10" spans="1:61" s="40" customFormat="1" ht="12.75">
      <c r="A10" s="27" t="s">
        <v>52</v>
      </c>
      <c r="B10" s="28" t="s">
        <v>49</v>
      </c>
      <c r="C10" s="29">
        <f>R10+AG10+AV10</f>
        <v>1</v>
      </c>
      <c r="D10" s="30">
        <f>S10+AH10+AW10</f>
        <v>0</v>
      </c>
      <c r="E10" s="29" t="s">
        <v>43</v>
      </c>
      <c r="F10" s="31">
        <f>U10+AJ10+AY10</f>
        <v>1</v>
      </c>
      <c r="G10" s="32">
        <f>IF(C10&gt;0,D10/C10,-0.001)</f>
        <v>0</v>
      </c>
      <c r="H10" s="33">
        <f>W10+AL10+BA10</f>
        <v>59</v>
      </c>
      <c r="I10" s="28" t="s">
        <v>45</v>
      </c>
      <c r="J10" s="34">
        <f>Y10+AN10+BC10</f>
        <v>73</v>
      </c>
      <c r="K10" s="35">
        <f>IF(C10&gt;0,H10-J10,-9999)</f>
        <v>-14</v>
      </c>
      <c r="L10" s="36">
        <f>IF(C10&gt;0,H10/J10,-0.001)</f>
        <v>0.8082191780821918</v>
      </c>
      <c r="M10" s="37">
        <f>IF(C10&gt;0,H10/C10,-0.1)</f>
        <v>59</v>
      </c>
      <c r="N10" s="28" t="s">
        <v>45</v>
      </c>
      <c r="O10" s="38">
        <f>IF(C10&gt;0,J10/C10,-0.1)</f>
        <v>73</v>
      </c>
      <c r="P10" s="37">
        <f>IF(C10&gt;0,M10-O10,-0.1)</f>
        <v>-14</v>
      </c>
      <c r="Q10" s="39" t="s">
        <v>47</v>
      </c>
      <c r="R10" s="29">
        <f>S10+U10</f>
        <v>0</v>
      </c>
      <c r="S10" s="30">
        <v>0</v>
      </c>
      <c r="T10" s="29" t="s">
        <v>43</v>
      </c>
      <c r="U10" s="31">
        <v>0</v>
      </c>
      <c r="V10" s="32">
        <f>IF(R10&gt;0,S10/R10,-0.001)</f>
        <v>-0.001</v>
      </c>
      <c r="W10" s="33">
        <v>0</v>
      </c>
      <c r="X10" s="28" t="s">
        <v>45</v>
      </c>
      <c r="Y10" s="34">
        <v>0</v>
      </c>
      <c r="Z10" s="35">
        <f>IF(R10&gt;0,W10-Y10,-9999)</f>
        <v>-9999</v>
      </c>
      <c r="AA10" s="36">
        <f>IF(R10&gt;0,W10/Y10,-0.001)</f>
        <v>-0.001</v>
      </c>
      <c r="AB10" s="37">
        <f>IF(R10&gt;0,W10/R10,-0.1)</f>
        <v>-0.1</v>
      </c>
      <c r="AC10" s="28" t="s">
        <v>45</v>
      </c>
      <c r="AD10" s="38">
        <f>IF(R10&gt;0,Y10/R10,-0.1)</f>
        <v>-0.1</v>
      </c>
      <c r="AE10" s="37">
        <f>IF(R10&gt;0,AB10-AD10,-0.1)</f>
        <v>-0.1</v>
      </c>
      <c r="AF10" s="39" t="s">
        <v>47</v>
      </c>
      <c r="AG10" s="29">
        <f>AH10+AJ10</f>
        <v>1</v>
      </c>
      <c r="AH10" s="30">
        <v>0</v>
      </c>
      <c r="AI10" s="29" t="s">
        <v>43</v>
      </c>
      <c r="AJ10" s="31">
        <v>1</v>
      </c>
      <c r="AK10" s="32">
        <f>IF(AG10&gt;0,AH10/AG10,-0.001)</f>
        <v>0</v>
      </c>
      <c r="AL10" s="33">
        <v>59</v>
      </c>
      <c r="AM10" s="28" t="s">
        <v>45</v>
      </c>
      <c r="AN10" s="34">
        <v>73</v>
      </c>
      <c r="AO10" s="35">
        <f>IF(AG10&gt;0,AL10-AN10,-9999)</f>
        <v>-14</v>
      </c>
      <c r="AP10" s="36">
        <f>IF(AG10&gt;0,AL10/AN10,-0.001)</f>
        <v>0.8082191780821918</v>
      </c>
      <c r="AQ10" s="37">
        <f>IF(AG10&gt;0,AL10/AG10,-0.1)</f>
        <v>59</v>
      </c>
      <c r="AR10" s="28" t="s">
        <v>45</v>
      </c>
      <c r="AS10" s="38">
        <f>IF(AG10&gt;0,AN10/AG10,-0.1)</f>
        <v>73</v>
      </c>
      <c r="AT10" s="37">
        <f>IF(AG10&gt;0,AQ10-AS10,-0.1)</f>
        <v>-14</v>
      </c>
      <c r="AU10" s="39" t="s">
        <v>47</v>
      </c>
      <c r="AV10" s="29">
        <f>AW10+AY10</f>
        <v>0</v>
      </c>
      <c r="AW10" s="30">
        <v>0</v>
      </c>
      <c r="AX10" s="29" t="s">
        <v>43</v>
      </c>
      <c r="AY10" s="31">
        <v>0</v>
      </c>
      <c r="AZ10" s="32">
        <f>IF(AV10&gt;0,AW10/AV10,-0.001)</f>
        <v>-0.001</v>
      </c>
      <c r="BA10" s="33">
        <v>0</v>
      </c>
      <c r="BB10" s="28" t="s">
        <v>45</v>
      </c>
      <c r="BC10" s="34">
        <v>0</v>
      </c>
      <c r="BD10" s="35">
        <f>IF(AV10&gt;0,BA10-BC10,-9999)</f>
        <v>-9999</v>
      </c>
      <c r="BE10" s="36">
        <f>IF(AV10&gt;0,BA10/BC10,-0.001)</f>
        <v>-0.001</v>
      </c>
      <c r="BF10" s="37">
        <f>IF(AV10&gt;0,BA10/AV10,-0.1)</f>
        <v>-0.1</v>
      </c>
      <c r="BG10" s="28" t="s">
        <v>45</v>
      </c>
      <c r="BH10" s="38">
        <f>IF(AV10&gt;0,BC10/AV10,-0.1)</f>
        <v>-0.1</v>
      </c>
      <c r="BI10" s="37">
        <f>IF(AV10&gt;0,BF10-BH10,-0.1)</f>
        <v>-0.1</v>
      </c>
    </row>
    <row r="11" spans="1:61" s="40" customFormat="1" ht="12.75">
      <c r="A11" s="40" t="s">
        <v>53</v>
      </c>
      <c r="B11" s="41" t="s">
        <v>49</v>
      </c>
      <c r="C11" s="42">
        <f>R11+AG11+AV11</f>
        <v>3</v>
      </c>
      <c r="D11" s="43">
        <f>S11+AH11+AW11</f>
        <v>2</v>
      </c>
      <c r="E11" s="42" t="s">
        <v>43</v>
      </c>
      <c r="F11" s="44">
        <f>U11+AJ11+AY11</f>
        <v>1</v>
      </c>
      <c r="G11" s="45">
        <f>IF(C11&gt;0,D11/C11,-0.001)</f>
        <v>0.6666666666666666</v>
      </c>
      <c r="H11" s="46">
        <f>W11+AL11+BA11</f>
        <v>217</v>
      </c>
      <c r="I11" s="47" t="s">
        <v>45</v>
      </c>
      <c r="J11" s="48">
        <f>Y11+AN11+BC11</f>
        <v>202</v>
      </c>
      <c r="K11" s="49">
        <f>IF(C11&gt;0,H11-J11,-9999)</f>
        <v>15</v>
      </c>
      <c r="L11" s="50">
        <f>IF(C11&gt;0,H11/J11,-0.001)</f>
        <v>1.0742574257425743</v>
      </c>
      <c r="M11" s="51">
        <f>IF(C11&gt;0,H11/C11,-0.1)</f>
        <v>72.33333333333333</v>
      </c>
      <c r="N11" s="47" t="s">
        <v>45</v>
      </c>
      <c r="O11" s="52">
        <f>IF(C11&gt;0,J11/C11,-0.1)</f>
        <v>67.33333333333333</v>
      </c>
      <c r="P11" s="51">
        <f>IF(C11&gt;0,M11-O11,-0.1)</f>
        <v>5</v>
      </c>
      <c r="Q11" s="39" t="s">
        <v>47</v>
      </c>
      <c r="R11" s="42">
        <f>S11+U11</f>
        <v>0</v>
      </c>
      <c r="S11" s="43">
        <v>0</v>
      </c>
      <c r="T11" s="42" t="s">
        <v>43</v>
      </c>
      <c r="U11" s="44">
        <v>0</v>
      </c>
      <c r="V11" s="45">
        <f>IF(R11&gt;0,S11/R11,-0.001)</f>
        <v>-0.001</v>
      </c>
      <c r="W11" s="46">
        <v>0</v>
      </c>
      <c r="X11" s="47" t="s">
        <v>45</v>
      </c>
      <c r="Y11" s="48">
        <v>0</v>
      </c>
      <c r="Z11" s="49">
        <f>IF(R11&gt;0,W11-Y11,-9999)</f>
        <v>-9999</v>
      </c>
      <c r="AA11" s="50">
        <f>IF(R11&gt;0,W11/Y11,-0.001)</f>
        <v>-0.001</v>
      </c>
      <c r="AB11" s="51">
        <f>IF(R11&gt;0,W11/R11,-0.1)</f>
        <v>-0.1</v>
      </c>
      <c r="AC11" s="47" t="s">
        <v>45</v>
      </c>
      <c r="AD11" s="52">
        <f>IF(R11&gt;0,Y11/R11,-0.1)</f>
        <v>-0.1</v>
      </c>
      <c r="AE11" s="51">
        <f>IF(R11&gt;0,AB11-AD11,-0.1)</f>
        <v>-0.1</v>
      </c>
      <c r="AF11" s="39" t="s">
        <v>47</v>
      </c>
      <c r="AG11" s="42">
        <f>AH11+AJ11</f>
        <v>3</v>
      </c>
      <c r="AH11" s="43">
        <v>2</v>
      </c>
      <c r="AI11" s="42" t="s">
        <v>43</v>
      </c>
      <c r="AJ11" s="44">
        <v>1</v>
      </c>
      <c r="AK11" s="45">
        <f>IF(AG11&gt;0,AH11/AG11,-0.001)</f>
        <v>0.6666666666666666</v>
      </c>
      <c r="AL11" s="46">
        <v>217</v>
      </c>
      <c r="AM11" s="47" t="s">
        <v>45</v>
      </c>
      <c r="AN11" s="48">
        <v>202</v>
      </c>
      <c r="AO11" s="49">
        <f>IF(AG11&gt;0,AL11-AN11,-9999)</f>
        <v>15</v>
      </c>
      <c r="AP11" s="50">
        <f>IF(AG11&gt;0,AL11/AN11,-0.001)</f>
        <v>1.0742574257425743</v>
      </c>
      <c r="AQ11" s="51">
        <f>IF(AG11&gt;0,AL11/AG11,-0.1)</f>
        <v>72.33333333333333</v>
      </c>
      <c r="AR11" s="47" t="s">
        <v>45</v>
      </c>
      <c r="AS11" s="52">
        <f>IF(AG11&gt;0,AN11/AG11,-0.1)</f>
        <v>67.33333333333333</v>
      </c>
      <c r="AT11" s="51">
        <f>IF(AG11&gt;0,AQ11-AS11,-0.1)</f>
        <v>5</v>
      </c>
      <c r="AU11" s="39" t="s">
        <v>47</v>
      </c>
      <c r="AV11" s="42">
        <f>AW11+AY11</f>
        <v>0</v>
      </c>
      <c r="AW11" s="43">
        <v>0</v>
      </c>
      <c r="AX11" s="42" t="s">
        <v>43</v>
      </c>
      <c r="AY11" s="44">
        <v>0</v>
      </c>
      <c r="AZ11" s="45">
        <f>IF(AV11&gt;0,AW11/AV11,-0.001)</f>
        <v>-0.001</v>
      </c>
      <c r="BA11" s="46">
        <v>0</v>
      </c>
      <c r="BB11" s="47" t="s">
        <v>45</v>
      </c>
      <c r="BC11" s="48">
        <v>0</v>
      </c>
      <c r="BD11" s="49">
        <f>IF(AV11&gt;0,BA11-BC11,-9999)</f>
        <v>-9999</v>
      </c>
      <c r="BE11" s="50">
        <f>IF(AV11&gt;0,BA11/BC11,-0.001)</f>
        <v>-0.001</v>
      </c>
      <c r="BF11" s="51">
        <f>IF(AV11&gt;0,BA11/AV11,-0.1)</f>
        <v>-0.1</v>
      </c>
      <c r="BG11" s="47" t="s">
        <v>45</v>
      </c>
      <c r="BH11" s="52">
        <f>IF(AV11&gt;0,BC11/AV11,-0.1)</f>
        <v>-0.1</v>
      </c>
      <c r="BI11" s="51">
        <f>IF(AV11&gt;0,BF11-BH11,-0.1)</f>
        <v>-0.1</v>
      </c>
    </row>
    <row r="12" spans="1:61" s="40" customFormat="1" ht="12.75">
      <c r="A12" s="27" t="s">
        <v>54</v>
      </c>
      <c r="B12" s="28" t="s">
        <v>49</v>
      </c>
      <c r="C12" s="29">
        <f>R12+AG12+AV12</f>
        <v>1</v>
      </c>
      <c r="D12" s="30">
        <f>S12+AH12+AW12</f>
        <v>0</v>
      </c>
      <c r="E12" s="29" t="s">
        <v>43</v>
      </c>
      <c r="F12" s="31">
        <f>U12+AJ12+AY12</f>
        <v>1</v>
      </c>
      <c r="G12" s="32">
        <f>IF(C12&gt;0,D12/C12,-0.001)</f>
        <v>0</v>
      </c>
      <c r="H12" s="33">
        <f>W12+AL12+BA12</f>
        <v>79</v>
      </c>
      <c r="I12" s="28" t="s">
        <v>45</v>
      </c>
      <c r="J12" s="34">
        <f>Y12+AN12+BC12</f>
        <v>86</v>
      </c>
      <c r="K12" s="35">
        <f>IF(C12&gt;0,H12-J12,-9999)</f>
        <v>-7</v>
      </c>
      <c r="L12" s="36">
        <f>IF(C12&gt;0,H12/J12,-0.001)</f>
        <v>0.9186046511627907</v>
      </c>
      <c r="M12" s="37">
        <f>IF(C12&gt;0,H12/C12,-0.1)</f>
        <v>79</v>
      </c>
      <c r="N12" s="28" t="s">
        <v>45</v>
      </c>
      <c r="O12" s="38">
        <f>IF(C12&gt;0,J12/C12,-0.1)</f>
        <v>86</v>
      </c>
      <c r="P12" s="37">
        <f>IF(C12&gt;0,M12-O12,-0.1)</f>
        <v>-7</v>
      </c>
      <c r="Q12" s="39" t="s">
        <v>47</v>
      </c>
      <c r="R12" s="29">
        <f>S12+U12</f>
        <v>0</v>
      </c>
      <c r="S12" s="30">
        <v>0</v>
      </c>
      <c r="T12" s="29" t="s">
        <v>43</v>
      </c>
      <c r="U12" s="31">
        <v>0</v>
      </c>
      <c r="V12" s="32">
        <f>IF(R12&gt;0,S12/R12,-0.001)</f>
        <v>-0.001</v>
      </c>
      <c r="W12" s="33">
        <v>0</v>
      </c>
      <c r="X12" s="28" t="s">
        <v>45</v>
      </c>
      <c r="Y12" s="34">
        <v>0</v>
      </c>
      <c r="Z12" s="35">
        <f>IF(R12&gt;0,W12-Y12,-9999)</f>
        <v>-9999</v>
      </c>
      <c r="AA12" s="36">
        <f>IF(R12&gt;0,W12/Y12,-0.001)</f>
        <v>-0.001</v>
      </c>
      <c r="AB12" s="37">
        <f>IF(R12&gt;0,W12/R12,-0.1)</f>
        <v>-0.1</v>
      </c>
      <c r="AC12" s="28" t="s">
        <v>45</v>
      </c>
      <c r="AD12" s="38">
        <f>IF(R12&gt;0,Y12/R12,-0.1)</f>
        <v>-0.1</v>
      </c>
      <c r="AE12" s="37">
        <f>IF(R12&gt;0,AB12-AD12,-0.1)</f>
        <v>-0.1</v>
      </c>
      <c r="AF12" s="39" t="s">
        <v>47</v>
      </c>
      <c r="AG12" s="29">
        <f>AH12+AJ12</f>
        <v>1</v>
      </c>
      <c r="AH12" s="30">
        <v>0</v>
      </c>
      <c r="AI12" s="29" t="s">
        <v>43</v>
      </c>
      <c r="AJ12" s="31">
        <v>1</v>
      </c>
      <c r="AK12" s="32">
        <f>IF(AG12&gt;0,AH12/AG12,-0.001)</f>
        <v>0</v>
      </c>
      <c r="AL12" s="33">
        <v>79</v>
      </c>
      <c r="AM12" s="28" t="s">
        <v>45</v>
      </c>
      <c r="AN12" s="34">
        <v>86</v>
      </c>
      <c r="AO12" s="35">
        <f>IF(AG12&gt;0,AL12-AN12,-9999)</f>
        <v>-7</v>
      </c>
      <c r="AP12" s="36">
        <f>IF(AG12&gt;0,AL12/AN12,-0.001)</f>
        <v>0.9186046511627907</v>
      </c>
      <c r="AQ12" s="37">
        <f>IF(AG12&gt;0,AL12/AG12,-0.1)</f>
        <v>79</v>
      </c>
      <c r="AR12" s="28" t="s">
        <v>45</v>
      </c>
      <c r="AS12" s="38">
        <f>IF(AG12&gt;0,AN12/AG12,-0.1)</f>
        <v>86</v>
      </c>
      <c r="AT12" s="37">
        <f>IF(AG12&gt;0,AQ12-AS12,-0.1)</f>
        <v>-7</v>
      </c>
      <c r="AU12" s="39" t="s">
        <v>47</v>
      </c>
      <c r="AV12" s="29">
        <f>AW12+AY12</f>
        <v>0</v>
      </c>
      <c r="AW12" s="30">
        <v>0</v>
      </c>
      <c r="AX12" s="29" t="s">
        <v>43</v>
      </c>
      <c r="AY12" s="31">
        <v>0</v>
      </c>
      <c r="AZ12" s="32">
        <f>IF(AV12&gt;0,AW12/AV12,-0.001)</f>
        <v>-0.001</v>
      </c>
      <c r="BA12" s="33">
        <v>0</v>
      </c>
      <c r="BB12" s="28" t="s">
        <v>45</v>
      </c>
      <c r="BC12" s="34">
        <v>0</v>
      </c>
      <c r="BD12" s="35">
        <f>IF(AV12&gt;0,BA12-BC12,-9999)</f>
        <v>-9999</v>
      </c>
      <c r="BE12" s="36">
        <f>IF(AV12&gt;0,BA12/BC12,-0.001)</f>
        <v>-0.001</v>
      </c>
      <c r="BF12" s="37">
        <f>IF(AV12&gt;0,BA12/AV12,-0.1)</f>
        <v>-0.1</v>
      </c>
      <c r="BG12" s="28" t="s">
        <v>45</v>
      </c>
      <c r="BH12" s="38">
        <f>IF(AV12&gt;0,BC12/AV12,-0.1)</f>
        <v>-0.1</v>
      </c>
      <c r="BI12" s="37">
        <f>IF(AV12&gt;0,BF12-BH12,-0.1)</f>
        <v>-0.1</v>
      </c>
    </row>
    <row r="13" spans="1:61" s="40" customFormat="1" ht="12.75">
      <c r="A13" s="40" t="s">
        <v>55</v>
      </c>
      <c r="B13" s="41" t="s">
        <v>56</v>
      </c>
      <c r="C13" s="42">
        <f>R13+AG13+AV13</f>
        <v>2</v>
      </c>
      <c r="D13" s="43">
        <f>S13+AH13+AW13</f>
        <v>1</v>
      </c>
      <c r="E13" s="42" t="s">
        <v>43</v>
      </c>
      <c r="F13" s="44">
        <f>U13+AJ13+AY13</f>
        <v>1</v>
      </c>
      <c r="G13" s="45">
        <f>IF(C13&gt;0,D13/C13,-0.001)</f>
        <v>0.5</v>
      </c>
      <c r="H13" s="46">
        <f>W13+AL13+BA13</f>
        <v>125</v>
      </c>
      <c r="I13" s="47" t="s">
        <v>45</v>
      </c>
      <c r="J13" s="48">
        <f>Y13+AN13+BC13</f>
        <v>126</v>
      </c>
      <c r="K13" s="49">
        <f>IF(C13&gt;0,H13-J13,-9999)</f>
        <v>-1</v>
      </c>
      <c r="L13" s="50">
        <f>IF(C13&gt;0,H13/J13,-0.001)</f>
        <v>0.9920634920634921</v>
      </c>
      <c r="M13" s="51">
        <f>IF(C13&gt;0,H13/C13,-0.1)</f>
        <v>62.5</v>
      </c>
      <c r="N13" s="47" t="s">
        <v>45</v>
      </c>
      <c r="O13" s="52">
        <f>IF(C13&gt;0,J13/C13,-0.1)</f>
        <v>63</v>
      </c>
      <c r="P13" s="51">
        <f>IF(C13&gt;0,M13-O13,-0.1)</f>
        <v>-0.5</v>
      </c>
      <c r="Q13" s="39" t="s">
        <v>47</v>
      </c>
      <c r="R13" s="42">
        <f>S13+U13</f>
        <v>0</v>
      </c>
      <c r="S13" s="43">
        <v>0</v>
      </c>
      <c r="T13" s="42" t="s">
        <v>43</v>
      </c>
      <c r="U13" s="44">
        <v>0</v>
      </c>
      <c r="V13" s="45">
        <f>IF(R13&gt;0,S13/R13,-0.001)</f>
        <v>-0.001</v>
      </c>
      <c r="W13" s="46">
        <v>0</v>
      </c>
      <c r="X13" s="47" t="s">
        <v>45</v>
      </c>
      <c r="Y13" s="48">
        <v>0</v>
      </c>
      <c r="Z13" s="49">
        <f>IF(R13&gt;0,W13-Y13,-9999)</f>
        <v>-9999</v>
      </c>
      <c r="AA13" s="50">
        <f>IF(R13&gt;0,W13/Y13,-0.001)</f>
        <v>-0.001</v>
      </c>
      <c r="AB13" s="51">
        <f>IF(R13&gt;0,W13/R13,-0.1)</f>
        <v>-0.1</v>
      </c>
      <c r="AC13" s="47" t="s">
        <v>45</v>
      </c>
      <c r="AD13" s="52">
        <f>IF(R13&gt;0,Y13/R13,-0.1)</f>
        <v>-0.1</v>
      </c>
      <c r="AE13" s="51">
        <f>IF(R13&gt;0,AB13-AD13,-0.1)</f>
        <v>-0.1</v>
      </c>
      <c r="AF13" s="39" t="s">
        <v>47</v>
      </c>
      <c r="AG13" s="42">
        <f>AH13+AJ13</f>
        <v>2</v>
      </c>
      <c r="AH13" s="43">
        <v>1</v>
      </c>
      <c r="AI13" s="42" t="s">
        <v>43</v>
      </c>
      <c r="AJ13" s="44">
        <v>1</v>
      </c>
      <c r="AK13" s="45">
        <f>IF(AG13&gt;0,AH13/AG13,-0.001)</f>
        <v>0.5</v>
      </c>
      <c r="AL13" s="46">
        <v>125</v>
      </c>
      <c r="AM13" s="47" t="s">
        <v>45</v>
      </c>
      <c r="AN13" s="48">
        <v>126</v>
      </c>
      <c r="AO13" s="49">
        <f>IF(AG13&gt;0,AL13-AN13,-9999)</f>
        <v>-1</v>
      </c>
      <c r="AP13" s="50">
        <f>IF(AG13&gt;0,AL13/AN13,-0.001)</f>
        <v>0.9920634920634921</v>
      </c>
      <c r="AQ13" s="51">
        <f>IF(AG13&gt;0,AL13/AG13,-0.1)</f>
        <v>62.5</v>
      </c>
      <c r="AR13" s="47" t="s">
        <v>45</v>
      </c>
      <c r="AS13" s="52">
        <f>IF(AG13&gt;0,AN13/AG13,-0.1)</f>
        <v>63</v>
      </c>
      <c r="AT13" s="51">
        <f>IF(AG13&gt;0,AQ13-AS13,-0.1)</f>
        <v>-0.5</v>
      </c>
      <c r="AU13" s="39" t="s">
        <v>47</v>
      </c>
      <c r="AV13" s="42">
        <f>AW13+AY13</f>
        <v>0</v>
      </c>
      <c r="AW13" s="43">
        <v>0</v>
      </c>
      <c r="AX13" s="42" t="s">
        <v>43</v>
      </c>
      <c r="AY13" s="44">
        <v>0</v>
      </c>
      <c r="AZ13" s="45">
        <f>IF(AV13&gt;0,AW13/AV13,-0.001)</f>
        <v>-0.001</v>
      </c>
      <c r="BA13" s="46">
        <v>0</v>
      </c>
      <c r="BB13" s="47" t="s">
        <v>45</v>
      </c>
      <c r="BC13" s="48">
        <v>0</v>
      </c>
      <c r="BD13" s="49">
        <f>IF(AV13&gt;0,BA13-BC13,-9999)</f>
        <v>-9999</v>
      </c>
      <c r="BE13" s="50">
        <f>IF(AV13&gt;0,BA13/BC13,-0.001)</f>
        <v>-0.001</v>
      </c>
      <c r="BF13" s="51">
        <f>IF(AV13&gt;0,BA13/AV13,-0.1)</f>
        <v>-0.1</v>
      </c>
      <c r="BG13" s="47" t="s">
        <v>45</v>
      </c>
      <c r="BH13" s="52">
        <f>IF(AV13&gt;0,BC13/AV13,-0.1)</f>
        <v>-0.1</v>
      </c>
      <c r="BI13" s="51">
        <f>IF(AV13&gt;0,BF13-BH13,-0.1)</f>
        <v>-0.1</v>
      </c>
    </row>
    <row r="14" spans="1:61" s="40" customFormat="1" ht="12.75">
      <c r="A14" s="27" t="s">
        <v>57</v>
      </c>
      <c r="B14" s="28" t="s">
        <v>56</v>
      </c>
      <c r="C14" s="29">
        <f>R14+AG14+AV14</f>
        <v>4</v>
      </c>
      <c r="D14" s="30">
        <f>S14+AH14+AW14</f>
        <v>3</v>
      </c>
      <c r="E14" s="29" t="s">
        <v>43</v>
      </c>
      <c r="F14" s="31">
        <f>U14+AJ14+AY14</f>
        <v>1</v>
      </c>
      <c r="G14" s="32">
        <f>IF(C14&gt;0,D14/C14,-0.001)</f>
        <v>0.75</v>
      </c>
      <c r="H14" s="33">
        <f>W14+AL14+BA14</f>
        <v>386</v>
      </c>
      <c r="I14" s="28" t="s">
        <v>45</v>
      </c>
      <c r="J14" s="34">
        <f>Y14+AN14+BC14</f>
        <v>216</v>
      </c>
      <c r="K14" s="35">
        <f>IF(C14&gt;0,H14-J14,-9999)</f>
        <v>170</v>
      </c>
      <c r="L14" s="36">
        <f>IF(C14&gt;0,H14/J14,-0.001)</f>
        <v>1.787037037037037</v>
      </c>
      <c r="M14" s="37">
        <f>IF(C14&gt;0,H14/C14,-0.1)</f>
        <v>96.5</v>
      </c>
      <c r="N14" s="28" t="s">
        <v>45</v>
      </c>
      <c r="O14" s="38">
        <f>IF(C14&gt;0,J14/C14,-0.1)</f>
        <v>54</v>
      </c>
      <c r="P14" s="37">
        <f>IF(C14&gt;0,M14-O14,-0.1)</f>
        <v>42.5</v>
      </c>
      <c r="Q14" s="39" t="s">
        <v>47</v>
      </c>
      <c r="R14" s="29">
        <f>S14+U14</f>
        <v>1</v>
      </c>
      <c r="S14" s="30">
        <v>0</v>
      </c>
      <c r="T14" s="29" t="s">
        <v>43</v>
      </c>
      <c r="U14" s="31">
        <v>1</v>
      </c>
      <c r="V14" s="32">
        <f>IF(R14&gt;0,S14/R14,-0.001)</f>
        <v>0</v>
      </c>
      <c r="W14" s="33">
        <v>75</v>
      </c>
      <c r="X14" s="28" t="s">
        <v>45</v>
      </c>
      <c r="Y14" s="34">
        <v>81</v>
      </c>
      <c r="Z14" s="35">
        <f>IF(R14&gt;0,W14-Y14,-9999)</f>
        <v>-6</v>
      </c>
      <c r="AA14" s="36">
        <f>IF(R14&gt;0,W14/Y14,-0.001)</f>
        <v>0.9259259259259259</v>
      </c>
      <c r="AB14" s="37">
        <f>IF(R14&gt;0,W14/R14,-0.1)</f>
        <v>75</v>
      </c>
      <c r="AC14" s="28" t="s">
        <v>45</v>
      </c>
      <c r="AD14" s="38">
        <f>IF(R14&gt;0,Y14/R14,-0.1)</f>
        <v>81</v>
      </c>
      <c r="AE14" s="37">
        <f>IF(R14&gt;0,AB14-AD14,-0.1)</f>
        <v>-6</v>
      </c>
      <c r="AF14" s="39" t="s">
        <v>47</v>
      </c>
      <c r="AG14" s="29">
        <f>AH14+AJ14</f>
        <v>3</v>
      </c>
      <c r="AH14" s="30">
        <v>3</v>
      </c>
      <c r="AI14" s="29" t="s">
        <v>43</v>
      </c>
      <c r="AJ14" s="31">
        <v>0</v>
      </c>
      <c r="AK14" s="32">
        <f>IF(AG14&gt;0,AH14/AG14,-0.001)</f>
        <v>1</v>
      </c>
      <c r="AL14" s="33">
        <v>311</v>
      </c>
      <c r="AM14" s="28" t="s">
        <v>45</v>
      </c>
      <c r="AN14" s="34">
        <v>135</v>
      </c>
      <c r="AO14" s="35">
        <f>IF(AG14&gt;0,AL14-AN14,-9999)</f>
        <v>176</v>
      </c>
      <c r="AP14" s="36">
        <f>IF(AG14&gt;0,AL14/AN14,-0.001)</f>
        <v>2.303703703703704</v>
      </c>
      <c r="AQ14" s="37">
        <f>IF(AG14&gt;0,AL14/AG14,-0.1)</f>
        <v>103.66666666666667</v>
      </c>
      <c r="AR14" s="28" t="s">
        <v>45</v>
      </c>
      <c r="AS14" s="38">
        <f>IF(AG14&gt;0,AN14/AG14,-0.1)</f>
        <v>45</v>
      </c>
      <c r="AT14" s="37">
        <f>IF(AG14&gt;0,AQ14-AS14,-0.1)</f>
        <v>58.66666666666667</v>
      </c>
      <c r="AU14" s="39" t="s">
        <v>47</v>
      </c>
      <c r="AV14" s="29">
        <f>AW14+AY14</f>
        <v>0</v>
      </c>
      <c r="AW14" s="30">
        <v>0</v>
      </c>
      <c r="AX14" s="29" t="s">
        <v>43</v>
      </c>
      <c r="AY14" s="31">
        <v>0</v>
      </c>
      <c r="AZ14" s="32">
        <f>IF(AV14&gt;0,AW14/AV14,-0.001)</f>
        <v>-0.001</v>
      </c>
      <c r="BA14" s="33">
        <v>0</v>
      </c>
      <c r="BB14" s="28" t="s">
        <v>45</v>
      </c>
      <c r="BC14" s="34">
        <v>0</v>
      </c>
      <c r="BD14" s="35">
        <f>IF(AV14&gt;0,BA14-BC14,-9999)</f>
        <v>-9999</v>
      </c>
      <c r="BE14" s="36">
        <f>IF(AV14&gt;0,BA14/BC14,-0.001)</f>
        <v>-0.001</v>
      </c>
      <c r="BF14" s="37">
        <f>IF(AV14&gt;0,BA14/AV14,-0.1)</f>
        <v>-0.1</v>
      </c>
      <c r="BG14" s="28" t="s">
        <v>45</v>
      </c>
      <c r="BH14" s="38">
        <f>IF(AV14&gt;0,BC14/AV14,-0.1)</f>
        <v>-0.1</v>
      </c>
      <c r="BI14" s="37">
        <f>IF(AV14&gt;0,BF14-BH14,-0.1)</f>
        <v>-0.1</v>
      </c>
    </row>
    <row r="15" spans="1:61" s="40" customFormat="1" ht="12.75">
      <c r="A15" s="40" t="s">
        <v>58</v>
      </c>
      <c r="B15" s="41" t="s">
        <v>56</v>
      </c>
      <c r="C15" s="42">
        <f>R15+AG15+AV15</f>
        <v>3</v>
      </c>
      <c r="D15" s="43">
        <f>S15+AH15+AW15</f>
        <v>2</v>
      </c>
      <c r="E15" s="42" t="s">
        <v>43</v>
      </c>
      <c r="F15" s="44">
        <f>U15+AJ15+AY15</f>
        <v>1</v>
      </c>
      <c r="G15" s="45">
        <f>IF(C15&gt;0,D15/C15,-0.001)</f>
        <v>0.6666666666666666</v>
      </c>
      <c r="H15" s="46">
        <f>W15+AL15+BA15</f>
        <v>208</v>
      </c>
      <c r="I15" s="47" t="s">
        <v>45</v>
      </c>
      <c r="J15" s="48">
        <f>Y15+AN15+BC15</f>
        <v>195</v>
      </c>
      <c r="K15" s="49">
        <f>IF(C15&gt;0,H15-J15,-9999)</f>
        <v>13</v>
      </c>
      <c r="L15" s="50">
        <f>IF(C15&gt;0,H15/J15,-0.001)</f>
        <v>1.0666666666666667</v>
      </c>
      <c r="M15" s="51">
        <f>IF(C15&gt;0,H15/C15,-0.1)</f>
        <v>69.33333333333333</v>
      </c>
      <c r="N15" s="47" t="s">
        <v>45</v>
      </c>
      <c r="O15" s="52">
        <f>IF(C15&gt;0,J15/C15,-0.1)</f>
        <v>65</v>
      </c>
      <c r="P15" s="51">
        <f>IF(C15&gt;0,M15-O15,-0.1)</f>
        <v>4.333333333333329</v>
      </c>
      <c r="Q15" s="39" t="s">
        <v>47</v>
      </c>
      <c r="R15" s="42">
        <f>S15+U15</f>
        <v>1</v>
      </c>
      <c r="S15" s="43">
        <v>0</v>
      </c>
      <c r="T15" s="42" t="s">
        <v>43</v>
      </c>
      <c r="U15" s="44">
        <v>1</v>
      </c>
      <c r="V15" s="45">
        <f>IF(R15&gt;0,S15/R15,-0.001)</f>
        <v>0</v>
      </c>
      <c r="W15" s="46">
        <v>58</v>
      </c>
      <c r="X15" s="47" t="s">
        <v>45</v>
      </c>
      <c r="Y15" s="48">
        <v>68</v>
      </c>
      <c r="Z15" s="49">
        <f>IF(R15&gt;0,W15-Y15,-9999)</f>
        <v>-10</v>
      </c>
      <c r="AA15" s="50">
        <f>IF(R15&gt;0,W15/Y15,-0.001)</f>
        <v>0.8529411764705882</v>
      </c>
      <c r="AB15" s="51">
        <f>IF(R15&gt;0,W15/R15,-0.1)</f>
        <v>58</v>
      </c>
      <c r="AC15" s="47" t="s">
        <v>45</v>
      </c>
      <c r="AD15" s="52">
        <f>IF(R15&gt;0,Y15/R15,-0.1)</f>
        <v>68</v>
      </c>
      <c r="AE15" s="51">
        <f>IF(R15&gt;0,AB15-AD15,-0.1)</f>
        <v>-10</v>
      </c>
      <c r="AF15" s="39" t="s">
        <v>47</v>
      </c>
      <c r="AG15" s="42">
        <f>AH15+AJ15</f>
        <v>2</v>
      </c>
      <c r="AH15" s="43">
        <v>2</v>
      </c>
      <c r="AI15" s="42" t="s">
        <v>43</v>
      </c>
      <c r="AJ15" s="44">
        <v>0</v>
      </c>
      <c r="AK15" s="45">
        <f>IF(AG15&gt;0,AH15/AG15,-0.001)</f>
        <v>1</v>
      </c>
      <c r="AL15" s="46">
        <v>150</v>
      </c>
      <c r="AM15" s="47" t="s">
        <v>45</v>
      </c>
      <c r="AN15" s="48">
        <v>127</v>
      </c>
      <c r="AO15" s="49">
        <f>IF(AG15&gt;0,AL15-AN15,-9999)</f>
        <v>23</v>
      </c>
      <c r="AP15" s="50">
        <f>IF(AG15&gt;0,AL15/AN15,-0.001)</f>
        <v>1.1811023622047243</v>
      </c>
      <c r="AQ15" s="51">
        <f>IF(AG15&gt;0,AL15/AG15,-0.1)</f>
        <v>75</v>
      </c>
      <c r="AR15" s="47" t="s">
        <v>45</v>
      </c>
      <c r="AS15" s="52">
        <f>IF(AG15&gt;0,AN15/AG15,-0.1)</f>
        <v>63.5</v>
      </c>
      <c r="AT15" s="51">
        <f>IF(AG15&gt;0,AQ15-AS15,-0.1)</f>
        <v>11.5</v>
      </c>
      <c r="AU15" s="39" t="s">
        <v>47</v>
      </c>
      <c r="AV15" s="42">
        <f>AW15+AY15</f>
        <v>0</v>
      </c>
      <c r="AW15" s="43">
        <v>0</v>
      </c>
      <c r="AX15" s="42" t="s">
        <v>43</v>
      </c>
      <c r="AY15" s="44">
        <v>0</v>
      </c>
      <c r="AZ15" s="45">
        <f>IF(AV15&gt;0,AW15/AV15,-0.001)</f>
        <v>-0.001</v>
      </c>
      <c r="BA15" s="46">
        <v>0</v>
      </c>
      <c r="BB15" s="47" t="s">
        <v>45</v>
      </c>
      <c r="BC15" s="48">
        <v>0</v>
      </c>
      <c r="BD15" s="49">
        <f>IF(AV15&gt;0,BA15-BC15,-9999)</f>
        <v>-9999</v>
      </c>
      <c r="BE15" s="50">
        <f>IF(AV15&gt;0,BA15/BC15,-0.001)</f>
        <v>-0.001</v>
      </c>
      <c r="BF15" s="51">
        <f>IF(AV15&gt;0,BA15/AV15,-0.1)</f>
        <v>-0.1</v>
      </c>
      <c r="BG15" s="47" t="s">
        <v>45</v>
      </c>
      <c r="BH15" s="52">
        <f>IF(AV15&gt;0,BC15/AV15,-0.1)</f>
        <v>-0.1</v>
      </c>
      <c r="BI15" s="51">
        <f>IF(AV15&gt;0,BF15-BH15,-0.1)</f>
        <v>-0.1</v>
      </c>
    </row>
    <row r="16" spans="1:61" s="40" customFormat="1" ht="12.75">
      <c r="A16" s="27" t="s">
        <v>59</v>
      </c>
      <c r="B16" s="28" t="s">
        <v>56</v>
      </c>
      <c r="C16" s="29">
        <f>R16+AG16+AV16</f>
        <v>3</v>
      </c>
      <c r="D16" s="30">
        <f>S16+AH16+AW16</f>
        <v>2</v>
      </c>
      <c r="E16" s="29" t="s">
        <v>43</v>
      </c>
      <c r="F16" s="31">
        <f>U16+AJ16+AY16</f>
        <v>1</v>
      </c>
      <c r="G16" s="32">
        <f>IF(C16&gt;0,D16/C16,-0.001)</f>
        <v>0.6666666666666666</v>
      </c>
      <c r="H16" s="33">
        <f>W16+AL16+BA16</f>
        <v>225</v>
      </c>
      <c r="I16" s="28" t="s">
        <v>45</v>
      </c>
      <c r="J16" s="34">
        <f>Y16+AN16+BC16</f>
        <v>175</v>
      </c>
      <c r="K16" s="35">
        <f>IF(C16&gt;0,H16-J16,-9999)</f>
        <v>50</v>
      </c>
      <c r="L16" s="36">
        <f>IF(C16&gt;0,H16/J16,-0.001)</f>
        <v>1.2857142857142858</v>
      </c>
      <c r="M16" s="37">
        <f>IF(C16&gt;0,H16/C16,-0.1)</f>
        <v>75</v>
      </c>
      <c r="N16" s="28" t="s">
        <v>45</v>
      </c>
      <c r="O16" s="38">
        <f>IF(C16&gt;0,J16/C16,-0.1)</f>
        <v>58.333333333333336</v>
      </c>
      <c r="P16" s="37">
        <f>IF(C16&gt;0,M16-O16,-0.1)</f>
        <v>16.666666666666664</v>
      </c>
      <c r="Q16" s="39" t="s">
        <v>47</v>
      </c>
      <c r="R16" s="29">
        <f>S16+U16</f>
        <v>0</v>
      </c>
      <c r="S16" s="30">
        <v>0</v>
      </c>
      <c r="T16" s="29" t="s">
        <v>43</v>
      </c>
      <c r="U16" s="31">
        <v>0</v>
      </c>
      <c r="V16" s="32">
        <f>IF(R16&gt;0,S16/R16,-0.001)</f>
        <v>-0.001</v>
      </c>
      <c r="W16" s="33">
        <v>0</v>
      </c>
      <c r="X16" s="28" t="s">
        <v>45</v>
      </c>
      <c r="Y16" s="34">
        <v>0</v>
      </c>
      <c r="Z16" s="35">
        <f>IF(R16&gt;0,W16-Y16,-9999)</f>
        <v>-9999</v>
      </c>
      <c r="AA16" s="36">
        <f>IF(R16&gt;0,W16/Y16,-0.001)</f>
        <v>-0.001</v>
      </c>
      <c r="AB16" s="37">
        <f>IF(R16&gt;0,W16/R16,-0.1)</f>
        <v>-0.1</v>
      </c>
      <c r="AC16" s="28" t="s">
        <v>45</v>
      </c>
      <c r="AD16" s="38">
        <f>IF(R16&gt;0,Y16/R16,-0.1)</f>
        <v>-0.1</v>
      </c>
      <c r="AE16" s="37">
        <f>IF(R16&gt;0,AB16-AD16,-0.1)</f>
        <v>-0.1</v>
      </c>
      <c r="AF16" s="39" t="s">
        <v>47</v>
      </c>
      <c r="AG16" s="29">
        <f>AH16+AJ16</f>
        <v>3</v>
      </c>
      <c r="AH16" s="30">
        <v>2</v>
      </c>
      <c r="AI16" s="29" t="s">
        <v>43</v>
      </c>
      <c r="AJ16" s="31">
        <v>1</v>
      </c>
      <c r="AK16" s="32">
        <f>IF(AG16&gt;0,AH16/AG16,-0.001)</f>
        <v>0.6666666666666666</v>
      </c>
      <c r="AL16" s="33">
        <v>225</v>
      </c>
      <c r="AM16" s="28" t="s">
        <v>45</v>
      </c>
      <c r="AN16" s="34">
        <v>175</v>
      </c>
      <c r="AO16" s="35">
        <f>IF(AG16&gt;0,AL16-AN16,-9999)</f>
        <v>50</v>
      </c>
      <c r="AP16" s="36">
        <f>IF(AG16&gt;0,AL16/AN16,-0.001)</f>
        <v>1.2857142857142858</v>
      </c>
      <c r="AQ16" s="37">
        <f>IF(AG16&gt;0,AL16/AG16,-0.1)</f>
        <v>75</v>
      </c>
      <c r="AR16" s="28" t="s">
        <v>45</v>
      </c>
      <c r="AS16" s="38">
        <f>IF(AG16&gt;0,AN16/AG16,-0.1)</f>
        <v>58.333333333333336</v>
      </c>
      <c r="AT16" s="37">
        <f>IF(AG16&gt;0,AQ16-AS16,-0.1)</f>
        <v>16.666666666666664</v>
      </c>
      <c r="AU16" s="39" t="s">
        <v>47</v>
      </c>
      <c r="AV16" s="29">
        <f>AW16+AY16</f>
        <v>0</v>
      </c>
      <c r="AW16" s="30">
        <v>0</v>
      </c>
      <c r="AX16" s="29" t="s">
        <v>43</v>
      </c>
      <c r="AY16" s="31">
        <v>0</v>
      </c>
      <c r="AZ16" s="32">
        <f>IF(AV16&gt;0,AW16/AV16,-0.001)</f>
        <v>-0.001</v>
      </c>
      <c r="BA16" s="33">
        <v>0</v>
      </c>
      <c r="BB16" s="28" t="s">
        <v>45</v>
      </c>
      <c r="BC16" s="34">
        <v>0</v>
      </c>
      <c r="BD16" s="35">
        <f>IF(AV16&gt;0,BA16-BC16,-9999)</f>
        <v>-9999</v>
      </c>
      <c r="BE16" s="36">
        <f>IF(AV16&gt;0,BA16/BC16,-0.001)</f>
        <v>-0.001</v>
      </c>
      <c r="BF16" s="37">
        <f>IF(AV16&gt;0,BA16/AV16,-0.1)</f>
        <v>-0.1</v>
      </c>
      <c r="BG16" s="28" t="s">
        <v>45</v>
      </c>
      <c r="BH16" s="38">
        <f>IF(AV16&gt;0,BC16/AV16,-0.1)</f>
        <v>-0.1</v>
      </c>
      <c r="BI16" s="37">
        <f>IF(AV16&gt;0,BF16-BH16,-0.1)</f>
        <v>-0.1</v>
      </c>
    </row>
    <row r="17" spans="1:61" s="40" customFormat="1" ht="12.75">
      <c r="A17" s="40" t="s">
        <v>60</v>
      </c>
      <c r="B17" s="41" t="s">
        <v>56</v>
      </c>
      <c r="C17" s="42">
        <f>R17+AG17+AV17</f>
        <v>6</v>
      </c>
      <c r="D17" s="43">
        <f>S17+AH17+AW17</f>
        <v>5</v>
      </c>
      <c r="E17" s="42" t="s">
        <v>43</v>
      </c>
      <c r="F17" s="44">
        <f>U17+AJ17+AY17</f>
        <v>1</v>
      </c>
      <c r="G17" s="45">
        <f>IF(C17&gt;0,D17/C17,-0.001)</f>
        <v>0.8333333333333334</v>
      </c>
      <c r="H17" s="46">
        <f>W17+AL17+BA17</f>
        <v>460</v>
      </c>
      <c r="I17" s="47" t="s">
        <v>45</v>
      </c>
      <c r="J17" s="48">
        <f>Y17+AN17+BC17</f>
        <v>390</v>
      </c>
      <c r="K17" s="49">
        <f>IF(C17&gt;0,H17-J17,-9999)</f>
        <v>70</v>
      </c>
      <c r="L17" s="50">
        <f>IF(C17&gt;0,H17/J17,-0.001)</f>
        <v>1.1794871794871795</v>
      </c>
      <c r="M17" s="51">
        <f>IF(C17&gt;0,H17/C17,-0.1)</f>
        <v>76.66666666666667</v>
      </c>
      <c r="N17" s="47" t="s">
        <v>45</v>
      </c>
      <c r="O17" s="52">
        <f>IF(C17&gt;0,J17/C17,-0.1)</f>
        <v>65</v>
      </c>
      <c r="P17" s="51">
        <f>IF(C17&gt;0,M17-O17,-0.1)</f>
        <v>11.666666666666671</v>
      </c>
      <c r="Q17" s="39" t="s">
        <v>47</v>
      </c>
      <c r="R17" s="42">
        <f>S17+U17</f>
        <v>2</v>
      </c>
      <c r="S17" s="43">
        <v>2</v>
      </c>
      <c r="T17" s="42" t="s">
        <v>43</v>
      </c>
      <c r="U17" s="44">
        <v>0</v>
      </c>
      <c r="V17" s="45">
        <f>IF(R17&gt;0,S17/R17,-0.001)</f>
        <v>1</v>
      </c>
      <c r="W17" s="46">
        <v>147</v>
      </c>
      <c r="X17" s="47" t="s">
        <v>45</v>
      </c>
      <c r="Y17" s="48">
        <v>123</v>
      </c>
      <c r="Z17" s="49">
        <f>IF(R17&gt;0,W17-Y17,-9999)</f>
        <v>24</v>
      </c>
      <c r="AA17" s="50">
        <f>IF(R17&gt;0,W17/Y17,-0.001)</f>
        <v>1.1951219512195121</v>
      </c>
      <c r="AB17" s="51">
        <f>IF(R17&gt;0,W17/R17,-0.1)</f>
        <v>73.5</v>
      </c>
      <c r="AC17" s="47" t="s">
        <v>45</v>
      </c>
      <c r="AD17" s="52">
        <f>IF(R17&gt;0,Y17/R17,-0.1)</f>
        <v>61.5</v>
      </c>
      <c r="AE17" s="51">
        <f>IF(R17&gt;0,AB17-AD17,-0.1)</f>
        <v>12</v>
      </c>
      <c r="AF17" s="39" t="s">
        <v>47</v>
      </c>
      <c r="AG17" s="42">
        <f>AH17+AJ17</f>
        <v>3</v>
      </c>
      <c r="AH17" s="43">
        <v>2</v>
      </c>
      <c r="AI17" s="42" t="s">
        <v>43</v>
      </c>
      <c r="AJ17" s="44">
        <v>1</v>
      </c>
      <c r="AK17" s="45">
        <f>IF(AG17&gt;0,AH17/AG17,-0.001)</f>
        <v>0.6666666666666666</v>
      </c>
      <c r="AL17" s="46">
        <v>225</v>
      </c>
      <c r="AM17" s="47" t="s">
        <v>45</v>
      </c>
      <c r="AN17" s="48">
        <v>194</v>
      </c>
      <c r="AO17" s="49">
        <f>IF(AG17&gt;0,AL17-AN17,-9999)</f>
        <v>31</v>
      </c>
      <c r="AP17" s="50">
        <f>IF(AG17&gt;0,AL17/AN17,-0.001)</f>
        <v>1.1597938144329898</v>
      </c>
      <c r="AQ17" s="51">
        <f>IF(AG17&gt;0,AL17/AG17,-0.1)</f>
        <v>75</v>
      </c>
      <c r="AR17" s="47" t="s">
        <v>45</v>
      </c>
      <c r="AS17" s="52">
        <f>IF(AG17&gt;0,AN17/AG17,-0.1)</f>
        <v>64.66666666666667</v>
      </c>
      <c r="AT17" s="51">
        <f>IF(AG17&gt;0,AQ17-AS17,-0.1)</f>
        <v>10.333333333333329</v>
      </c>
      <c r="AU17" s="39" t="s">
        <v>47</v>
      </c>
      <c r="AV17" s="42">
        <f>AW17+AY17</f>
        <v>1</v>
      </c>
      <c r="AW17" s="43">
        <v>1</v>
      </c>
      <c r="AX17" s="42" t="s">
        <v>43</v>
      </c>
      <c r="AY17" s="44">
        <v>0</v>
      </c>
      <c r="AZ17" s="45">
        <f>IF(AV17&gt;0,AW17/AV17,-0.001)</f>
        <v>1</v>
      </c>
      <c r="BA17" s="46">
        <v>88</v>
      </c>
      <c r="BB17" s="47" t="s">
        <v>45</v>
      </c>
      <c r="BC17" s="48">
        <v>73</v>
      </c>
      <c r="BD17" s="49">
        <f>IF(AV17&gt;0,BA17-BC17,-9999)</f>
        <v>15</v>
      </c>
      <c r="BE17" s="50">
        <f>IF(AV17&gt;0,BA17/BC17,-0.001)</f>
        <v>1.2054794520547945</v>
      </c>
      <c r="BF17" s="51">
        <f>IF(AV17&gt;0,BA17/AV17,-0.1)</f>
        <v>88</v>
      </c>
      <c r="BG17" s="47" t="s">
        <v>45</v>
      </c>
      <c r="BH17" s="52">
        <f>IF(AV17&gt;0,BC17/AV17,-0.1)</f>
        <v>73</v>
      </c>
      <c r="BI17" s="51">
        <f>IF(AV17&gt;0,BF17-BH17,-0.1)</f>
        <v>15</v>
      </c>
    </row>
    <row r="18" spans="1:61" s="40" customFormat="1" ht="12.75">
      <c r="A18" s="27" t="s">
        <v>61</v>
      </c>
      <c r="B18" s="28" t="s">
        <v>56</v>
      </c>
      <c r="C18" s="29">
        <f>R18+AG18+AV18</f>
        <v>6</v>
      </c>
      <c r="D18" s="30">
        <f>S18+AH18+AW18</f>
        <v>6</v>
      </c>
      <c r="E18" s="29" t="s">
        <v>43</v>
      </c>
      <c r="F18" s="31">
        <f>U18+AJ18+AY18</f>
        <v>0</v>
      </c>
      <c r="G18" s="32">
        <f>IF(C18&gt;0,D18/C18,-0.001)</f>
        <v>1</v>
      </c>
      <c r="H18" s="33">
        <f>W18+AL18+BA18</f>
        <v>510</v>
      </c>
      <c r="I18" s="28" t="s">
        <v>45</v>
      </c>
      <c r="J18" s="34">
        <f>Y18+AN18+BC18</f>
        <v>381</v>
      </c>
      <c r="K18" s="35">
        <f>IF(C18&gt;0,H18-J18,-9999)</f>
        <v>129</v>
      </c>
      <c r="L18" s="36">
        <f>IF(C18&gt;0,H18/J18,-0.001)</f>
        <v>1.3385826771653544</v>
      </c>
      <c r="M18" s="37">
        <f>IF(C18&gt;0,H18/C18,-0.1)</f>
        <v>85</v>
      </c>
      <c r="N18" s="28" t="s">
        <v>45</v>
      </c>
      <c r="O18" s="38">
        <f>IF(C18&gt;0,J18/C18,-0.1)</f>
        <v>63.5</v>
      </c>
      <c r="P18" s="37">
        <f>IF(C18&gt;0,M18-O18,-0.1)</f>
        <v>21.5</v>
      </c>
      <c r="Q18" s="39" t="s">
        <v>47</v>
      </c>
      <c r="R18" s="29">
        <f>S18+U18</f>
        <v>0</v>
      </c>
      <c r="S18" s="30">
        <v>0</v>
      </c>
      <c r="T18" s="29" t="s">
        <v>43</v>
      </c>
      <c r="U18" s="31">
        <v>0</v>
      </c>
      <c r="V18" s="32">
        <f>IF(R18&gt;0,S18/R18,-0.001)</f>
        <v>-0.001</v>
      </c>
      <c r="W18" s="33">
        <v>0</v>
      </c>
      <c r="X18" s="28" t="s">
        <v>45</v>
      </c>
      <c r="Y18" s="34">
        <v>0</v>
      </c>
      <c r="Z18" s="35">
        <f>IF(R18&gt;0,W18-Y18,-9999)</f>
        <v>-9999</v>
      </c>
      <c r="AA18" s="36">
        <f>IF(R18&gt;0,W18/Y18,-0.001)</f>
        <v>-0.001</v>
      </c>
      <c r="AB18" s="37">
        <f>IF(R18&gt;0,W18/R18,-0.1)</f>
        <v>-0.1</v>
      </c>
      <c r="AC18" s="28" t="s">
        <v>45</v>
      </c>
      <c r="AD18" s="38">
        <f>IF(R18&gt;0,Y18/R18,-0.1)</f>
        <v>-0.1</v>
      </c>
      <c r="AE18" s="37">
        <f>IF(R18&gt;0,AB18-AD18,-0.1)</f>
        <v>-0.1</v>
      </c>
      <c r="AF18" s="39" t="s">
        <v>47</v>
      </c>
      <c r="AG18" s="29">
        <f>AH18+AJ18</f>
        <v>5</v>
      </c>
      <c r="AH18" s="30">
        <v>5</v>
      </c>
      <c r="AI18" s="29" t="s">
        <v>43</v>
      </c>
      <c r="AJ18" s="31">
        <v>0</v>
      </c>
      <c r="AK18" s="32">
        <f>IF(AG18&gt;0,AH18/AG18,-0.001)</f>
        <v>1</v>
      </c>
      <c r="AL18" s="33">
        <v>432</v>
      </c>
      <c r="AM18" s="28" t="s">
        <v>45</v>
      </c>
      <c r="AN18" s="34">
        <v>316</v>
      </c>
      <c r="AO18" s="35">
        <f>IF(AG18&gt;0,AL18-AN18,-9999)</f>
        <v>116</v>
      </c>
      <c r="AP18" s="36">
        <f>IF(AG18&gt;0,AL18/AN18,-0.001)</f>
        <v>1.3670886075949367</v>
      </c>
      <c r="AQ18" s="37">
        <f>IF(AG18&gt;0,AL18/AG18,-0.1)</f>
        <v>86.4</v>
      </c>
      <c r="AR18" s="28" t="s">
        <v>45</v>
      </c>
      <c r="AS18" s="38">
        <f>IF(AG18&gt;0,AN18/AG18,-0.1)</f>
        <v>63.2</v>
      </c>
      <c r="AT18" s="37">
        <f>IF(AG18&gt;0,AQ18-AS18,-0.1)</f>
        <v>23.200000000000003</v>
      </c>
      <c r="AU18" s="39" t="s">
        <v>47</v>
      </c>
      <c r="AV18" s="29">
        <f>AW18+AY18</f>
        <v>1</v>
      </c>
      <c r="AW18" s="30">
        <v>1</v>
      </c>
      <c r="AX18" s="29" t="s">
        <v>43</v>
      </c>
      <c r="AY18" s="31">
        <v>0</v>
      </c>
      <c r="AZ18" s="32">
        <f>IF(AV18&gt;0,AW18/AV18,-0.001)</f>
        <v>1</v>
      </c>
      <c r="BA18" s="33">
        <v>78</v>
      </c>
      <c r="BB18" s="28" t="s">
        <v>45</v>
      </c>
      <c r="BC18" s="34">
        <v>65</v>
      </c>
      <c r="BD18" s="35">
        <f>IF(AV18&gt;0,BA18-BC18,-9999)</f>
        <v>13</v>
      </c>
      <c r="BE18" s="36">
        <f>IF(AV18&gt;0,BA18/BC18,-0.001)</f>
        <v>1.2</v>
      </c>
      <c r="BF18" s="37">
        <f>IF(AV18&gt;0,BA18/AV18,-0.1)</f>
        <v>78</v>
      </c>
      <c r="BG18" s="28" t="s">
        <v>45</v>
      </c>
      <c r="BH18" s="38">
        <f>IF(AV18&gt;0,BC18/AV18,-0.1)</f>
        <v>65</v>
      </c>
      <c r="BI18" s="37">
        <f>IF(AV18&gt;0,BF18-BH18,-0.1)</f>
        <v>13</v>
      </c>
    </row>
    <row r="19" spans="1:61" s="40" customFormat="1" ht="12.75">
      <c r="A19" s="40" t="s">
        <v>62</v>
      </c>
      <c r="B19" s="41" t="s">
        <v>56</v>
      </c>
      <c r="C19" s="42">
        <f>R19+AG19+AV19</f>
        <v>2</v>
      </c>
      <c r="D19" s="43">
        <f>S19+AH19+AW19</f>
        <v>1</v>
      </c>
      <c r="E19" s="42" t="s">
        <v>43</v>
      </c>
      <c r="F19" s="44">
        <f>U19+AJ19+AY19</f>
        <v>1</v>
      </c>
      <c r="G19" s="45">
        <f>IF(C19&gt;0,D19/C19,-0.001)</f>
        <v>0.5</v>
      </c>
      <c r="H19" s="46">
        <f>W19+AL19+BA19</f>
        <v>148</v>
      </c>
      <c r="I19" s="47" t="s">
        <v>45</v>
      </c>
      <c r="J19" s="48">
        <f>Y19+AN19+BC19</f>
        <v>150</v>
      </c>
      <c r="K19" s="49">
        <f>IF(C19&gt;0,H19-J19,-9999)</f>
        <v>-2</v>
      </c>
      <c r="L19" s="50">
        <f>IF(C19&gt;0,H19/J19,-0.001)</f>
        <v>0.9866666666666667</v>
      </c>
      <c r="M19" s="51">
        <f>IF(C19&gt;0,H19/C19,-0.1)</f>
        <v>74</v>
      </c>
      <c r="N19" s="47" t="s">
        <v>45</v>
      </c>
      <c r="O19" s="52">
        <f>IF(C19&gt;0,J19/C19,-0.1)</f>
        <v>75</v>
      </c>
      <c r="P19" s="51">
        <f>IF(C19&gt;0,M19-O19,-0.1)</f>
        <v>-1</v>
      </c>
      <c r="Q19" s="39" t="s">
        <v>47</v>
      </c>
      <c r="R19" s="42">
        <f>S19+U19</f>
        <v>0</v>
      </c>
      <c r="S19" s="43">
        <v>0</v>
      </c>
      <c r="T19" s="42" t="s">
        <v>43</v>
      </c>
      <c r="U19" s="44">
        <v>0</v>
      </c>
      <c r="V19" s="45">
        <f>IF(R19&gt;0,S19/R19,-0.001)</f>
        <v>-0.001</v>
      </c>
      <c r="W19" s="46">
        <v>0</v>
      </c>
      <c r="X19" s="47" t="s">
        <v>45</v>
      </c>
      <c r="Y19" s="48">
        <v>0</v>
      </c>
      <c r="Z19" s="49">
        <f>IF(R19&gt;0,W19-Y19,-9999)</f>
        <v>-9999</v>
      </c>
      <c r="AA19" s="50">
        <f>IF(R19&gt;0,W19/Y19,-0.001)</f>
        <v>-0.001</v>
      </c>
      <c r="AB19" s="51">
        <f>IF(R19&gt;0,W19/R19,-0.1)</f>
        <v>-0.1</v>
      </c>
      <c r="AC19" s="47" t="s">
        <v>45</v>
      </c>
      <c r="AD19" s="52">
        <f>IF(R19&gt;0,Y19/R19,-0.1)</f>
        <v>-0.1</v>
      </c>
      <c r="AE19" s="51">
        <f>IF(R19&gt;0,AB19-AD19,-0.1)</f>
        <v>-0.1</v>
      </c>
      <c r="AF19" s="39" t="s">
        <v>47</v>
      </c>
      <c r="AG19" s="42">
        <f>AH19+AJ19</f>
        <v>2</v>
      </c>
      <c r="AH19" s="43">
        <v>1</v>
      </c>
      <c r="AI19" s="42" t="s">
        <v>43</v>
      </c>
      <c r="AJ19" s="44">
        <v>1</v>
      </c>
      <c r="AK19" s="45">
        <f>IF(AG19&gt;0,AH19/AG19,-0.001)</f>
        <v>0.5</v>
      </c>
      <c r="AL19" s="46">
        <v>148</v>
      </c>
      <c r="AM19" s="47" t="s">
        <v>45</v>
      </c>
      <c r="AN19" s="48">
        <v>150</v>
      </c>
      <c r="AO19" s="49">
        <f>IF(AG19&gt;0,AL19-AN19,-9999)</f>
        <v>-2</v>
      </c>
      <c r="AP19" s="50">
        <f>IF(AG19&gt;0,AL19/AN19,-0.001)</f>
        <v>0.9866666666666667</v>
      </c>
      <c r="AQ19" s="51">
        <f>IF(AG19&gt;0,AL19/AG19,-0.1)</f>
        <v>74</v>
      </c>
      <c r="AR19" s="47" t="s">
        <v>45</v>
      </c>
      <c r="AS19" s="52">
        <f>IF(AG19&gt;0,AN19/AG19,-0.1)</f>
        <v>75</v>
      </c>
      <c r="AT19" s="51">
        <f>IF(AG19&gt;0,AQ19-AS19,-0.1)</f>
        <v>-1</v>
      </c>
      <c r="AU19" s="39" t="s">
        <v>47</v>
      </c>
      <c r="AV19" s="42">
        <f>AW19+AY19</f>
        <v>0</v>
      </c>
      <c r="AW19" s="43">
        <v>0</v>
      </c>
      <c r="AX19" s="42" t="s">
        <v>43</v>
      </c>
      <c r="AY19" s="44">
        <v>0</v>
      </c>
      <c r="AZ19" s="45">
        <f>IF(AV19&gt;0,AW19/AV19,-0.001)</f>
        <v>-0.001</v>
      </c>
      <c r="BA19" s="46">
        <v>0</v>
      </c>
      <c r="BB19" s="47" t="s">
        <v>45</v>
      </c>
      <c r="BC19" s="48">
        <v>0</v>
      </c>
      <c r="BD19" s="49">
        <f>IF(AV19&gt;0,BA19-BC19,-9999)</f>
        <v>-9999</v>
      </c>
      <c r="BE19" s="50">
        <f>IF(AV19&gt;0,BA19/BC19,-0.001)</f>
        <v>-0.001</v>
      </c>
      <c r="BF19" s="51">
        <f>IF(AV19&gt;0,BA19/AV19,-0.1)</f>
        <v>-0.1</v>
      </c>
      <c r="BG19" s="47" t="s">
        <v>45</v>
      </c>
      <c r="BH19" s="52">
        <f>IF(AV19&gt;0,BC19/AV19,-0.1)</f>
        <v>-0.1</v>
      </c>
      <c r="BI19" s="51">
        <f>IF(AV19&gt;0,BF19-BH19,-0.1)</f>
        <v>-0.1</v>
      </c>
    </row>
    <row r="20" spans="1:61" s="40" customFormat="1" ht="12.75">
      <c r="A20" s="27" t="s">
        <v>63</v>
      </c>
      <c r="B20" s="28" t="s">
        <v>56</v>
      </c>
      <c r="C20" s="29">
        <f>R20+AG20+AV20</f>
        <v>5</v>
      </c>
      <c r="D20" s="30">
        <f>S20+AH20+AW20</f>
        <v>4</v>
      </c>
      <c r="E20" s="29" t="s">
        <v>43</v>
      </c>
      <c r="F20" s="31">
        <f>U20+AJ20+AY20</f>
        <v>1</v>
      </c>
      <c r="G20" s="32">
        <f>IF(C20&gt;0,D20/C20,-0.001)</f>
        <v>0.8</v>
      </c>
      <c r="H20" s="33">
        <f>W20+AL20+BA20</f>
        <v>377</v>
      </c>
      <c r="I20" s="28" t="s">
        <v>45</v>
      </c>
      <c r="J20" s="34">
        <f>Y20+AN20+BC20</f>
        <v>311</v>
      </c>
      <c r="K20" s="35">
        <f>IF(C20&gt;0,H20-J20,-9999)</f>
        <v>66</v>
      </c>
      <c r="L20" s="36">
        <f>IF(C20&gt;0,H20/J20,-0.001)</f>
        <v>1.212218649517685</v>
      </c>
      <c r="M20" s="37">
        <f>IF(C20&gt;0,H20/C20,-0.1)</f>
        <v>75.4</v>
      </c>
      <c r="N20" s="28" t="s">
        <v>45</v>
      </c>
      <c r="O20" s="38">
        <f>IF(C20&gt;0,J20/C20,-0.1)</f>
        <v>62.2</v>
      </c>
      <c r="P20" s="37">
        <f>IF(C20&gt;0,M20-O20,-0.1)</f>
        <v>13.200000000000003</v>
      </c>
      <c r="Q20" s="39" t="s">
        <v>47</v>
      </c>
      <c r="R20" s="29">
        <f>S20+U20</f>
        <v>1</v>
      </c>
      <c r="S20" s="30">
        <v>1</v>
      </c>
      <c r="T20" s="29" t="s">
        <v>43</v>
      </c>
      <c r="U20" s="31">
        <v>0</v>
      </c>
      <c r="V20" s="32">
        <f>IF(R20&gt;0,S20/R20,-0.001)</f>
        <v>1</v>
      </c>
      <c r="W20" s="33">
        <v>79</v>
      </c>
      <c r="X20" s="28" t="s">
        <v>45</v>
      </c>
      <c r="Y20" s="34">
        <v>73</v>
      </c>
      <c r="Z20" s="35">
        <f>IF(R20&gt;0,W20-Y20,-9999)</f>
        <v>6</v>
      </c>
      <c r="AA20" s="36">
        <f>IF(R20&gt;0,W20/Y20,-0.001)</f>
        <v>1.082191780821918</v>
      </c>
      <c r="AB20" s="37">
        <f>IF(R20&gt;0,W20/R20,-0.1)</f>
        <v>79</v>
      </c>
      <c r="AC20" s="28" t="s">
        <v>45</v>
      </c>
      <c r="AD20" s="38">
        <f>IF(R20&gt;0,Y20/R20,-0.1)</f>
        <v>73</v>
      </c>
      <c r="AE20" s="37">
        <f>IF(R20&gt;0,AB20-AD20,-0.1)</f>
        <v>6</v>
      </c>
      <c r="AF20" s="39" t="s">
        <v>47</v>
      </c>
      <c r="AG20" s="29">
        <f>AH20+AJ20</f>
        <v>3</v>
      </c>
      <c r="AH20" s="30">
        <v>2</v>
      </c>
      <c r="AI20" s="29" t="s">
        <v>43</v>
      </c>
      <c r="AJ20" s="31">
        <v>1</v>
      </c>
      <c r="AK20" s="32">
        <f>IF(AG20&gt;0,AH20/AG20,-0.001)</f>
        <v>0.6666666666666666</v>
      </c>
      <c r="AL20" s="33">
        <v>216</v>
      </c>
      <c r="AM20" s="28" t="s">
        <v>45</v>
      </c>
      <c r="AN20" s="34">
        <v>160</v>
      </c>
      <c r="AO20" s="35">
        <f>IF(AG20&gt;0,AL20-AN20,-9999)</f>
        <v>56</v>
      </c>
      <c r="AP20" s="36">
        <f>IF(AG20&gt;0,AL20/AN20,-0.001)</f>
        <v>1.35</v>
      </c>
      <c r="AQ20" s="37">
        <f>IF(AG20&gt;0,AL20/AG20,-0.1)</f>
        <v>72</v>
      </c>
      <c r="AR20" s="28" t="s">
        <v>45</v>
      </c>
      <c r="AS20" s="38">
        <f>IF(AG20&gt;0,AN20/AG20,-0.1)</f>
        <v>53.333333333333336</v>
      </c>
      <c r="AT20" s="37">
        <f>IF(AG20&gt;0,AQ20-AS20,-0.1)</f>
        <v>18.666666666666664</v>
      </c>
      <c r="AU20" s="39" t="s">
        <v>47</v>
      </c>
      <c r="AV20" s="29">
        <f>AW20+AY20</f>
        <v>1</v>
      </c>
      <c r="AW20" s="30">
        <v>1</v>
      </c>
      <c r="AX20" s="29" t="s">
        <v>43</v>
      </c>
      <c r="AY20" s="31">
        <v>0</v>
      </c>
      <c r="AZ20" s="32">
        <f>IF(AV20&gt;0,AW20/AV20,-0.001)</f>
        <v>1</v>
      </c>
      <c r="BA20" s="33">
        <v>82</v>
      </c>
      <c r="BB20" s="28" t="s">
        <v>45</v>
      </c>
      <c r="BC20" s="34">
        <v>78</v>
      </c>
      <c r="BD20" s="35">
        <f>IF(AV20&gt;0,BA20-BC20,-9999)</f>
        <v>4</v>
      </c>
      <c r="BE20" s="36">
        <f>IF(AV20&gt;0,BA20/BC20,-0.001)</f>
        <v>1.0512820512820513</v>
      </c>
      <c r="BF20" s="37">
        <f>IF(AV20&gt;0,BA20/AV20,-0.1)</f>
        <v>82</v>
      </c>
      <c r="BG20" s="28" t="s">
        <v>45</v>
      </c>
      <c r="BH20" s="38">
        <f>IF(AV20&gt;0,BC20/AV20,-0.1)</f>
        <v>78</v>
      </c>
      <c r="BI20" s="37">
        <f>IF(AV20&gt;0,BF20-BH20,-0.1)</f>
        <v>4</v>
      </c>
    </row>
    <row r="21" spans="1:61" s="40" customFormat="1" ht="12.75">
      <c r="A21" s="40" t="s">
        <v>64</v>
      </c>
      <c r="B21" s="41" t="s">
        <v>56</v>
      </c>
      <c r="C21" s="42">
        <f>R21+AG21+AV21</f>
        <v>3</v>
      </c>
      <c r="D21" s="43">
        <f>S21+AH21+AW21</f>
        <v>2</v>
      </c>
      <c r="E21" s="42" t="s">
        <v>43</v>
      </c>
      <c r="F21" s="44">
        <f>U21+AJ21+AY21</f>
        <v>1</v>
      </c>
      <c r="G21" s="45">
        <f>IF(C21&gt;0,D21/C21,-0.001)</f>
        <v>0.6666666666666666</v>
      </c>
      <c r="H21" s="46">
        <f>W21+AL21+BA21</f>
        <v>240</v>
      </c>
      <c r="I21" s="47" t="s">
        <v>45</v>
      </c>
      <c r="J21" s="48">
        <f>Y21+AN21+BC21</f>
        <v>250</v>
      </c>
      <c r="K21" s="49">
        <f>IF(C21&gt;0,H21-J21,-9999)</f>
        <v>-10</v>
      </c>
      <c r="L21" s="50">
        <f>IF(C21&gt;0,H21/J21,-0.001)</f>
        <v>0.96</v>
      </c>
      <c r="M21" s="51">
        <f>IF(C21&gt;0,H21/C21,-0.1)</f>
        <v>80</v>
      </c>
      <c r="N21" s="47" t="s">
        <v>45</v>
      </c>
      <c r="O21" s="52">
        <f>IF(C21&gt;0,J21/C21,-0.1)</f>
        <v>83.33333333333333</v>
      </c>
      <c r="P21" s="51">
        <f>IF(C21&gt;0,M21-O21,-0.1)</f>
        <v>-3.3333333333333286</v>
      </c>
      <c r="Q21" s="39" t="s">
        <v>47</v>
      </c>
      <c r="R21" s="42">
        <f>S21+U21</f>
        <v>0</v>
      </c>
      <c r="S21" s="43">
        <v>0</v>
      </c>
      <c r="T21" s="42" t="s">
        <v>43</v>
      </c>
      <c r="U21" s="44">
        <v>0</v>
      </c>
      <c r="V21" s="45">
        <f>IF(R21&gt;0,S21/R21,-0.001)</f>
        <v>-0.001</v>
      </c>
      <c r="W21" s="46">
        <v>0</v>
      </c>
      <c r="X21" s="47" t="s">
        <v>45</v>
      </c>
      <c r="Y21" s="48">
        <v>0</v>
      </c>
      <c r="Z21" s="49">
        <f>IF(R21&gt;0,W21-Y21,-9999)</f>
        <v>-9999</v>
      </c>
      <c r="AA21" s="50">
        <f>IF(R21&gt;0,W21/Y21,-0.001)</f>
        <v>-0.001</v>
      </c>
      <c r="AB21" s="51">
        <f>IF(R21&gt;0,W21/R21,-0.1)</f>
        <v>-0.1</v>
      </c>
      <c r="AC21" s="47" t="s">
        <v>45</v>
      </c>
      <c r="AD21" s="52">
        <f>IF(R21&gt;0,Y21/R21,-0.1)</f>
        <v>-0.1</v>
      </c>
      <c r="AE21" s="51">
        <f>IF(R21&gt;0,AB21-AD21,-0.1)</f>
        <v>-0.1</v>
      </c>
      <c r="AF21" s="39" t="s">
        <v>47</v>
      </c>
      <c r="AG21" s="42">
        <f>AH21+AJ21</f>
        <v>3</v>
      </c>
      <c r="AH21" s="43">
        <v>2</v>
      </c>
      <c r="AI21" s="42" t="s">
        <v>43</v>
      </c>
      <c r="AJ21" s="44">
        <v>1</v>
      </c>
      <c r="AK21" s="45">
        <f>IF(AG21&gt;0,AH21/AG21,-0.001)</f>
        <v>0.6666666666666666</v>
      </c>
      <c r="AL21" s="46">
        <v>240</v>
      </c>
      <c r="AM21" s="47" t="s">
        <v>45</v>
      </c>
      <c r="AN21" s="48">
        <v>250</v>
      </c>
      <c r="AO21" s="49">
        <f>IF(AG21&gt;0,AL21-AN21,-9999)</f>
        <v>-10</v>
      </c>
      <c r="AP21" s="50">
        <f>IF(AG21&gt;0,AL21/AN21,-0.001)</f>
        <v>0.96</v>
      </c>
      <c r="AQ21" s="51">
        <f>IF(AG21&gt;0,AL21/AG21,-0.1)</f>
        <v>80</v>
      </c>
      <c r="AR21" s="47" t="s">
        <v>45</v>
      </c>
      <c r="AS21" s="52">
        <f>IF(AG21&gt;0,AN21/AG21,-0.1)</f>
        <v>83.33333333333333</v>
      </c>
      <c r="AT21" s="51">
        <f>IF(AG21&gt;0,AQ21-AS21,-0.1)</f>
        <v>-3.3333333333333286</v>
      </c>
      <c r="AU21" s="39" t="s">
        <v>47</v>
      </c>
      <c r="AV21" s="42">
        <f>AW21+AY21</f>
        <v>0</v>
      </c>
      <c r="AW21" s="43">
        <v>0</v>
      </c>
      <c r="AX21" s="42" t="s">
        <v>43</v>
      </c>
      <c r="AY21" s="44">
        <v>0</v>
      </c>
      <c r="AZ21" s="45">
        <f>IF(AV21&gt;0,AW21/AV21,-0.001)</f>
        <v>-0.001</v>
      </c>
      <c r="BA21" s="46">
        <v>0</v>
      </c>
      <c r="BB21" s="47" t="s">
        <v>45</v>
      </c>
      <c r="BC21" s="48">
        <v>0</v>
      </c>
      <c r="BD21" s="49">
        <f>IF(AV21&gt;0,BA21-BC21,-9999)</f>
        <v>-9999</v>
      </c>
      <c r="BE21" s="50">
        <f>IF(AV21&gt;0,BA21/BC21,-0.001)</f>
        <v>-0.001</v>
      </c>
      <c r="BF21" s="51">
        <f>IF(AV21&gt;0,BA21/AV21,-0.1)</f>
        <v>-0.1</v>
      </c>
      <c r="BG21" s="47" t="s">
        <v>45</v>
      </c>
      <c r="BH21" s="52">
        <f>IF(AV21&gt;0,BC21/AV21,-0.1)</f>
        <v>-0.1</v>
      </c>
      <c r="BI21" s="51">
        <f>IF(AV21&gt;0,BF21-BH21,-0.1)</f>
        <v>-0.1</v>
      </c>
    </row>
    <row r="22" spans="1:61" s="40" customFormat="1" ht="12.75">
      <c r="A22" s="27" t="s">
        <v>65</v>
      </c>
      <c r="B22" s="28" t="s">
        <v>56</v>
      </c>
      <c r="C22" s="29">
        <f>R22+AG22+AV22</f>
        <v>3</v>
      </c>
      <c r="D22" s="30">
        <f>S22+AH22+AW22</f>
        <v>2</v>
      </c>
      <c r="E22" s="29" t="s">
        <v>43</v>
      </c>
      <c r="F22" s="31">
        <f>U22+AJ22+AY22</f>
        <v>1</v>
      </c>
      <c r="G22" s="32">
        <f>IF(C22&gt;0,D22/C22,-0.001)</f>
        <v>0.6666666666666666</v>
      </c>
      <c r="H22" s="33">
        <f>W22+AL22+BA22</f>
        <v>229</v>
      </c>
      <c r="I22" s="28" t="s">
        <v>45</v>
      </c>
      <c r="J22" s="34">
        <f>Y22+AN22+BC22</f>
        <v>202</v>
      </c>
      <c r="K22" s="35">
        <f>IF(C22&gt;0,H22-J22,-9999)</f>
        <v>27</v>
      </c>
      <c r="L22" s="36">
        <f>IF(C22&gt;0,H22/J22,-0.001)</f>
        <v>1.1336633663366336</v>
      </c>
      <c r="M22" s="37">
        <f>IF(C22&gt;0,H22/C22,-0.1)</f>
        <v>76.33333333333333</v>
      </c>
      <c r="N22" s="28" t="s">
        <v>45</v>
      </c>
      <c r="O22" s="38">
        <f>IF(C22&gt;0,J22/C22,-0.1)</f>
        <v>67.33333333333333</v>
      </c>
      <c r="P22" s="37">
        <f>IF(C22&gt;0,M22-O22,-0.1)</f>
        <v>9</v>
      </c>
      <c r="Q22" s="39" t="s">
        <v>47</v>
      </c>
      <c r="R22" s="29">
        <f>S22+U22</f>
        <v>2</v>
      </c>
      <c r="S22" s="30">
        <v>1</v>
      </c>
      <c r="T22" s="29" t="s">
        <v>43</v>
      </c>
      <c r="U22" s="31">
        <v>1</v>
      </c>
      <c r="V22" s="32">
        <f>IF(R22&gt;0,S22/R22,-0.001)</f>
        <v>0.5</v>
      </c>
      <c r="W22" s="33">
        <v>142</v>
      </c>
      <c r="X22" s="28" t="s">
        <v>45</v>
      </c>
      <c r="Y22" s="34">
        <v>139</v>
      </c>
      <c r="Z22" s="35">
        <f>IF(R22&gt;0,W22-Y22,-9999)</f>
        <v>3</v>
      </c>
      <c r="AA22" s="36">
        <f>IF(R22&gt;0,W22/Y22,-0.001)</f>
        <v>1.0215827338129497</v>
      </c>
      <c r="AB22" s="37">
        <f>IF(R22&gt;0,W22/R22,-0.1)</f>
        <v>71</v>
      </c>
      <c r="AC22" s="28" t="s">
        <v>45</v>
      </c>
      <c r="AD22" s="38">
        <f>IF(R22&gt;0,Y22/R22,-0.1)</f>
        <v>69.5</v>
      </c>
      <c r="AE22" s="37">
        <f>IF(R22&gt;0,AB22-AD22,-0.1)</f>
        <v>1.5</v>
      </c>
      <c r="AF22" s="39" t="s">
        <v>47</v>
      </c>
      <c r="AG22" s="29">
        <f>AH22+AJ22</f>
        <v>1</v>
      </c>
      <c r="AH22" s="30">
        <v>1</v>
      </c>
      <c r="AI22" s="29" t="s">
        <v>43</v>
      </c>
      <c r="AJ22" s="31">
        <v>0</v>
      </c>
      <c r="AK22" s="32">
        <f>IF(AG22&gt;0,AH22/AG22,-0.001)</f>
        <v>1</v>
      </c>
      <c r="AL22" s="33">
        <v>87</v>
      </c>
      <c r="AM22" s="28" t="s">
        <v>45</v>
      </c>
      <c r="AN22" s="34">
        <v>63</v>
      </c>
      <c r="AO22" s="35">
        <f>IF(AG22&gt;0,AL22-AN22,-9999)</f>
        <v>24</v>
      </c>
      <c r="AP22" s="36">
        <f>IF(AG22&gt;0,AL22/AN22,-0.001)</f>
        <v>1.380952380952381</v>
      </c>
      <c r="AQ22" s="37">
        <f>IF(AG22&gt;0,AL22/AG22,-0.1)</f>
        <v>87</v>
      </c>
      <c r="AR22" s="28" t="s">
        <v>45</v>
      </c>
      <c r="AS22" s="38">
        <f>IF(AG22&gt;0,AN22/AG22,-0.1)</f>
        <v>63</v>
      </c>
      <c r="AT22" s="37">
        <f>IF(AG22&gt;0,AQ22-AS22,-0.1)</f>
        <v>24</v>
      </c>
      <c r="AU22" s="39" t="s">
        <v>47</v>
      </c>
      <c r="AV22" s="29">
        <f>AW22+AY22</f>
        <v>0</v>
      </c>
      <c r="AW22" s="30">
        <v>0</v>
      </c>
      <c r="AX22" s="29" t="s">
        <v>43</v>
      </c>
      <c r="AY22" s="31">
        <v>0</v>
      </c>
      <c r="AZ22" s="32">
        <f>IF(AV22&gt;0,AW22/AV22,-0.001)</f>
        <v>-0.001</v>
      </c>
      <c r="BA22" s="33">
        <v>0</v>
      </c>
      <c r="BB22" s="28" t="s">
        <v>45</v>
      </c>
      <c r="BC22" s="34">
        <v>0</v>
      </c>
      <c r="BD22" s="35">
        <f>IF(AV22&gt;0,BA22-BC22,-9999)</f>
        <v>-9999</v>
      </c>
      <c r="BE22" s="36">
        <f>IF(AV22&gt;0,BA22/BC22,-0.001)</f>
        <v>-0.001</v>
      </c>
      <c r="BF22" s="37">
        <f>IF(AV22&gt;0,BA22/AV22,-0.1)</f>
        <v>-0.1</v>
      </c>
      <c r="BG22" s="28" t="s">
        <v>45</v>
      </c>
      <c r="BH22" s="38">
        <f>IF(AV22&gt;0,BC22/AV22,-0.1)</f>
        <v>-0.1</v>
      </c>
      <c r="BI22" s="37">
        <f>IF(AV22&gt;0,BF22-BH22,-0.1)</f>
        <v>-0.1</v>
      </c>
    </row>
    <row r="23" spans="1:61" s="40" customFormat="1" ht="12.75">
      <c r="A23" s="40" t="s">
        <v>66</v>
      </c>
      <c r="B23" s="41" t="s">
        <v>56</v>
      </c>
      <c r="C23" s="42">
        <f>R23+AG23+AV23</f>
        <v>2</v>
      </c>
      <c r="D23" s="43">
        <f>S23+AH23+AW23</f>
        <v>1</v>
      </c>
      <c r="E23" s="42" t="s">
        <v>43</v>
      </c>
      <c r="F23" s="44">
        <f>U23+AJ23+AY23</f>
        <v>1</v>
      </c>
      <c r="G23" s="45">
        <f>IF(C23&gt;0,D23/C23,-0.001)</f>
        <v>0.5</v>
      </c>
      <c r="H23" s="46">
        <f>W23+AL23+BA23</f>
        <v>124</v>
      </c>
      <c r="I23" s="47" t="s">
        <v>45</v>
      </c>
      <c r="J23" s="48">
        <f>Y23+AN23+BC23</f>
        <v>149</v>
      </c>
      <c r="K23" s="49">
        <f>IF(C23&gt;0,H23-J23,-9999)</f>
        <v>-25</v>
      </c>
      <c r="L23" s="50">
        <f>IF(C23&gt;0,H23/J23,-0.001)</f>
        <v>0.8322147651006712</v>
      </c>
      <c r="M23" s="51">
        <f>IF(C23&gt;0,H23/C23,-0.1)</f>
        <v>62</v>
      </c>
      <c r="N23" s="47" t="s">
        <v>45</v>
      </c>
      <c r="O23" s="52">
        <f>IF(C23&gt;0,J23/C23,-0.1)</f>
        <v>74.5</v>
      </c>
      <c r="P23" s="51">
        <f>IF(C23&gt;0,M23-O23,-0.1)</f>
        <v>-12.5</v>
      </c>
      <c r="Q23" s="39" t="s">
        <v>47</v>
      </c>
      <c r="R23" s="42">
        <f>S23+U23</f>
        <v>0</v>
      </c>
      <c r="S23" s="43">
        <v>0</v>
      </c>
      <c r="T23" s="42" t="s">
        <v>43</v>
      </c>
      <c r="U23" s="44">
        <v>0</v>
      </c>
      <c r="V23" s="45">
        <f>IF(R23&gt;0,S23/R23,-0.001)</f>
        <v>-0.001</v>
      </c>
      <c r="W23" s="46">
        <v>0</v>
      </c>
      <c r="X23" s="47" t="s">
        <v>45</v>
      </c>
      <c r="Y23" s="48">
        <v>0</v>
      </c>
      <c r="Z23" s="49">
        <f>IF(R23&gt;0,W23-Y23,-9999)</f>
        <v>-9999</v>
      </c>
      <c r="AA23" s="50">
        <f>IF(R23&gt;0,W23/Y23,-0.001)</f>
        <v>-0.001</v>
      </c>
      <c r="AB23" s="51">
        <f>IF(R23&gt;0,W23/R23,-0.1)</f>
        <v>-0.1</v>
      </c>
      <c r="AC23" s="47" t="s">
        <v>45</v>
      </c>
      <c r="AD23" s="52">
        <f>IF(R23&gt;0,Y23/R23,-0.1)</f>
        <v>-0.1</v>
      </c>
      <c r="AE23" s="51">
        <f>IF(R23&gt;0,AB23-AD23,-0.1)</f>
        <v>-0.1</v>
      </c>
      <c r="AF23" s="39" t="s">
        <v>47</v>
      </c>
      <c r="AG23" s="42">
        <f>AH23+AJ23</f>
        <v>2</v>
      </c>
      <c r="AH23" s="43">
        <v>1</v>
      </c>
      <c r="AI23" s="42" t="s">
        <v>43</v>
      </c>
      <c r="AJ23" s="44">
        <v>1</v>
      </c>
      <c r="AK23" s="45">
        <f>IF(AG23&gt;0,AH23/AG23,-0.001)</f>
        <v>0.5</v>
      </c>
      <c r="AL23" s="46">
        <v>124</v>
      </c>
      <c r="AM23" s="47" t="s">
        <v>45</v>
      </c>
      <c r="AN23" s="48">
        <v>149</v>
      </c>
      <c r="AO23" s="49">
        <f>IF(AG23&gt;0,AL23-AN23,-9999)</f>
        <v>-25</v>
      </c>
      <c r="AP23" s="50">
        <f>IF(AG23&gt;0,AL23/AN23,-0.001)</f>
        <v>0.8322147651006712</v>
      </c>
      <c r="AQ23" s="51">
        <f>IF(AG23&gt;0,AL23/AG23,-0.1)</f>
        <v>62</v>
      </c>
      <c r="AR23" s="47" t="s">
        <v>45</v>
      </c>
      <c r="AS23" s="52">
        <f>IF(AG23&gt;0,AN23/AG23,-0.1)</f>
        <v>74.5</v>
      </c>
      <c r="AT23" s="51">
        <f>IF(AG23&gt;0,AQ23-AS23,-0.1)</f>
        <v>-12.5</v>
      </c>
      <c r="AU23" s="39" t="s">
        <v>47</v>
      </c>
      <c r="AV23" s="42">
        <f>AW23+AY23</f>
        <v>0</v>
      </c>
      <c r="AW23" s="43">
        <v>0</v>
      </c>
      <c r="AX23" s="42" t="s">
        <v>43</v>
      </c>
      <c r="AY23" s="44">
        <v>0</v>
      </c>
      <c r="AZ23" s="45">
        <f>IF(AV23&gt;0,AW23/AV23,-0.001)</f>
        <v>-0.001</v>
      </c>
      <c r="BA23" s="46">
        <v>0</v>
      </c>
      <c r="BB23" s="47" t="s">
        <v>45</v>
      </c>
      <c r="BC23" s="48">
        <v>0</v>
      </c>
      <c r="BD23" s="49">
        <f>IF(AV23&gt;0,BA23-BC23,-9999)</f>
        <v>-9999</v>
      </c>
      <c r="BE23" s="50">
        <f>IF(AV23&gt;0,BA23/BC23,-0.001)</f>
        <v>-0.001</v>
      </c>
      <c r="BF23" s="51">
        <f>IF(AV23&gt;0,BA23/AV23,-0.1)</f>
        <v>-0.1</v>
      </c>
      <c r="BG23" s="47" t="s">
        <v>45</v>
      </c>
      <c r="BH23" s="52">
        <f>IF(AV23&gt;0,BC23/AV23,-0.1)</f>
        <v>-0.1</v>
      </c>
      <c r="BI23" s="51">
        <f>IF(AV23&gt;0,BF23-BH23,-0.1)</f>
        <v>-0.1</v>
      </c>
    </row>
    <row r="24" spans="1:61" s="40" customFormat="1" ht="12.75">
      <c r="A24" s="27" t="s">
        <v>67</v>
      </c>
      <c r="B24" s="28" t="s">
        <v>56</v>
      </c>
      <c r="C24" s="29">
        <f>R24+AG24+AV24</f>
        <v>3</v>
      </c>
      <c r="D24" s="30">
        <f>S24+AH24+AW24</f>
        <v>2</v>
      </c>
      <c r="E24" s="29" t="s">
        <v>43</v>
      </c>
      <c r="F24" s="31">
        <f>U24+AJ24+AY24</f>
        <v>1</v>
      </c>
      <c r="G24" s="32">
        <f>IF(C24&gt;0,D24/C24,-0.001)</f>
        <v>0.6666666666666666</v>
      </c>
      <c r="H24" s="33">
        <f>W24+AL24+BA24</f>
        <v>285</v>
      </c>
      <c r="I24" s="28" t="s">
        <v>45</v>
      </c>
      <c r="J24" s="34">
        <f>Y24+AN24+BC24</f>
        <v>211</v>
      </c>
      <c r="K24" s="35">
        <f>IF(C24&gt;0,H24-J24,-9999)</f>
        <v>74</v>
      </c>
      <c r="L24" s="36">
        <f>IF(C24&gt;0,H24/J24,-0.001)</f>
        <v>1.3507109004739337</v>
      </c>
      <c r="M24" s="37">
        <f>IF(C24&gt;0,H24/C24,-0.1)</f>
        <v>95</v>
      </c>
      <c r="N24" s="28" t="s">
        <v>45</v>
      </c>
      <c r="O24" s="38">
        <f>IF(C24&gt;0,J24/C24,-0.1)</f>
        <v>70.33333333333333</v>
      </c>
      <c r="P24" s="37">
        <f>IF(C24&gt;0,M24-O24,-0.1)</f>
        <v>24.66666666666667</v>
      </c>
      <c r="Q24" s="39" t="s">
        <v>47</v>
      </c>
      <c r="R24" s="29">
        <f>S24+U24</f>
        <v>1</v>
      </c>
      <c r="S24" s="30">
        <v>0</v>
      </c>
      <c r="T24" s="29" t="s">
        <v>43</v>
      </c>
      <c r="U24" s="31">
        <v>1</v>
      </c>
      <c r="V24" s="32">
        <f>IF(R24&gt;0,S24/R24,-0.001)</f>
        <v>0</v>
      </c>
      <c r="W24" s="33">
        <v>66</v>
      </c>
      <c r="X24" s="28" t="s">
        <v>45</v>
      </c>
      <c r="Y24" s="34">
        <v>86</v>
      </c>
      <c r="Z24" s="35">
        <f>IF(R24&gt;0,W24-Y24,-9999)</f>
        <v>-20</v>
      </c>
      <c r="AA24" s="36">
        <f>IF(R24&gt;0,W24/Y24,-0.001)</f>
        <v>0.7674418604651163</v>
      </c>
      <c r="AB24" s="37">
        <f>IF(R24&gt;0,W24/R24,-0.1)</f>
        <v>66</v>
      </c>
      <c r="AC24" s="28" t="s">
        <v>45</v>
      </c>
      <c r="AD24" s="38">
        <f>IF(R24&gt;0,Y24/R24,-0.1)</f>
        <v>86</v>
      </c>
      <c r="AE24" s="37">
        <f>IF(R24&gt;0,AB24-AD24,-0.1)</f>
        <v>-20</v>
      </c>
      <c r="AF24" s="39" t="s">
        <v>47</v>
      </c>
      <c r="AG24" s="29">
        <f>AH24+AJ24</f>
        <v>2</v>
      </c>
      <c r="AH24" s="30">
        <v>2</v>
      </c>
      <c r="AI24" s="29" t="s">
        <v>43</v>
      </c>
      <c r="AJ24" s="31">
        <v>0</v>
      </c>
      <c r="AK24" s="32">
        <f>IF(AG24&gt;0,AH24/AG24,-0.001)</f>
        <v>1</v>
      </c>
      <c r="AL24" s="33">
        <v>219</v>
      </c>
      <c r="AM24" s="28" t="s">
        <v>45</v>
      </c>
      <c r="AN24" s="34">
        <v>125</v>
      </c>
      <c r="AO24" s="35">
        <f>IF(AG24&gt;0,AL24-AN24,-9999)</f>
        <v>94</v>
      </c>
      <c r="AP24" s="36">
        <f>IF(AG24&gt;0,AL24/AN24,-0.001)</f>
        <v>1.752</v>
      </c>
      <c r="AQ24" s="37">
        <f>IF(AG24&gt;0,AL24/AG24,-0.1)</f>
        <v>109.5</v>
      </c>
      <c r="AR24" s="28" t="s">
        <v>45</v>
      </c>
      <c r="AS24" s="38">
        <f>IF(AG24&gt;0,AN24/AG24,-0.1)</f>
        <v>62.5</v>
      </c>
      <c r="AT24" s="37">
        <f>IF(AG24&gt;0,AQ24-AS24,-0.1)</f>
        <v>47</v>
      </c>
      <c r="AU24" s="39" t="s">
        <v>47</v>
      </c>
      <c r="AV24" s="29">
        <f>AW24+AY24</f>
        <v>0</v>
      </c>
      <c r="AW24" s="30">
        <v>0</v>
      </c>
      <c r="AX24" s="29" t="s">
        <v>43</v>
      </c>
      <c r="AY24" s="31">
        <v>0</v>
      </c>
      <c r="AZ24" s="32">
        <f>IF(AV24&gt;0,AW24/AV24,-0.001)</f>
        <v>-0.001</v>
      </c>
      <c r="BA24" s="33">
        <v>0</v>
      </c>
      <c r="BB24" s="28" t="s">
        <v>45</v>
      </c>
      <c r="BC24" s="34">
        <v>0</v>
      </c>
      <c r="BD24" s="35">
        <f>IF(AV24&gt;0,BA24-BC24,-9999)</f>
        <v>-9999</v>
      </c>
      <c r="BE24" s="36">
        <f>IF(AV24&gt;0,BA24/BC24,-0.001)</f>
        <v>-0.001</v>
      </c>
      <c r="BF24" s="37">
        <f>IF(AV24&gt;0,BA24/AV24,-0.1)</f>
        <v>-0.1</v>
      </c>
      <c r="BG24" s="28" t="s">
        <v>45</v>
      </c>
      <c r="BH24" s="38">
        <f>IF(AV24&gt;0,BC24/AV24,-0.1)</f>
        <v>-0.1</v>
      </c>
      <c r="BI24" s="37">
        <f>IF(AV24&gt;0,BF24-BH24,-0.1)</f>
        <v>-0.1</v>
      </c>
    </row>
    <row r="25" spans="1:61" s="40" customFormat="1" ht="12.75">
      <c r="A25" s="40" t="s">
        <v>68</v>
      </c>
      <c r="B25" s="41" t="s">
        <v>56</v>
      </c>
      <c r="C25" s="42">
        <f>R25+AG25+AV25</f>
        <v>3</v>
      </c>
      <c r="D25" s="43">
        <f>S25+AH25+AW25</f>
        <v>2</v>
      </c>
      <c r="E25" s="42" t="s">
        <v>43</v>
      </c>
      <c r="F25" s="44">
        <f>U25+AJ25+AY25</f>
        <v>1</v>
      </c>
      <c r="G25" s="45">
        <f>IF(C25&gt;0,D25/C25,-0.001)</f>
        <v>0.6666666666666666</v>
      </c>
      <c r="H25" s="46">
        <f>W25+AL25+BA25</f>
        <v>236</v>
      </c>
      <c r="I25" s="47" t="s">
        <v>45</v>
      </c>
      <c r="J25" s="48">
        <f>Y25+AN25+BC25</f>
        <v>242</v>
      </c>
      <c r="K25" s="49">
        <f>IF(C25&gt;0,H25-J25,-9999)</f>
        <v>-6</v>
      </c>
      <c r="L25" s="50">
        <f>IF(C25&gt;0,H25/J25,-0.001)</f>
        <v>0.9752066115702479</v>
      </c>
      <c r="M25" s="51">
        <f>IF(C25&gt;0,H25/C25,-0.1)</f>
        <v>78.66666666666667</v>
      </c>
      <c r="N25" s="47" t="s">
        <v>45</v>
      </c>
      <c r="O25" s="52">
        <f>IF(C25&gt;0,J25/C25,-0.1)</f>
        <v>80.66666666666667</v>
      </c>
      <c r="P25" s="51">
        <f>IF(C25&gt;0,M25-O25,-0.1)</f>
        <v>-2</v>
      </c>
      <c r="Q25" s="39" t="s">
        <v>47</v>
      </c>
      <c r="R25" s="42">
        <f>S25+U25</f>
        <v>1</v>
      </c>
      <c r="S25" s="43">
        <v>1</v>
      </c>
      <c r="T25" s="42" t="s">
        <v>43</v>
      </c>
      <c r="U25" s="44">
        <v>0</v>
      </c>
      <c r="V25" s="45">
        <f>IF(R25&gt;0,S25/R25,-0.001)</f>
        <v>1</v>
      </c>
      <c r="W25" s="46">
        <v>82</v>
      </c>
      <c r="X25" s="47" t="s">
        <v>45</v>
      </c>
      <c r="Y25" s="48">
        <v>80</v>
      </c>
      <c r="Z25" s="49">
        <f>IF(R25&gt;0,W25-Y25,-9999)</f>
        <v>2</v>
      </c>
      <c r="AA25" s="50">
        <f>IF(R25&gt;0,W25/Y25,-0.001)</f>
        <v>1.025</v>
      </c>
      <c r="AB25" s="51">
        <f>IF(R25&gt;0,W25/R25,-0.1)</f>
        <v>82</v>
      </c>
      <c r="AC25" s="47" t="s">
        <v>45</v>
      </c>
      <c r="AD25" s="52">
        <f>IF(R25&gt;0,Y25/R25,-0.1)</f>
        <v>80</v>
      </c>
      <c r="AE25" s="51">
        <f>IF(R25&gt;0,AB25-AD25,-0.1)</f>
        <v>2</v>
      </c>
      <c r="AF25" s="39" t="s">
        <v>47</v>
      </c>
      <c r="AG25" s="42">
        <f>AH25+AJ25</f>
        <v>2</v>
      </c>
      <c r="AH25" s="43">
        <v>1</v>
      </c>
      <c r="AI25" s="42" t="s">
        <v>43</v>
      </c>
      <c r="AJ25" s="44">
        <v>1</v>
      </c>
      <c r="AK25" s="45">
        <f>IF(AG25&gt;0,AH25/AG25,-0.001)</f>
        <v>0.5</v>
      </c>
      <c r="AL25" s="46">
        <v>154</v>
      </c>
      <c r="AM25" s="47" t="s">
        <v>45</v>
      </c>
      <c r="AN25" s="48">
        <v>162</v>
      </c>
      <c r="AO25" s="49">
        <f>IF(AG25&gt;0,AL25-AN25,-9999)</f>
        <v>-8</v>
      </c>
      <c r="AP25" s="50">
        <f>IF(AG25&gt;0,AL25/AN25,-0.001)</f>
        <v>0.9506172839506173</v>
      </c>
      <c r="AQ25" s="51">
        <f>IF(AG25&gt;0,AL25/AG25,-0.1)</f>
        <v>77</v>
      </c>
      <c r="AR25" s="47" t="s">
        <v>45</v>
      </c>
      <c r="AS25" s="52">
        <f>IF(AG25&gt;0,AN25/AG25,-0.1)</f>
        <v>81</v>
      </c>
      <c r="AT25" s="51">
        <f>IF(AG25&gt;0,AQ25-AS25,-0.1)</f>
        <v>-4</v>
      </c>
      <c r="AU25" s="39" t="s">
        <v>47</v>
      </c>
      <c r="AV25" s="42">
        <f>AW25+AY25</f>
        <v>0</v>
      </c>
      <c r="AW25" s="43">
        <v>0</v>
      </c>
      <c r="AX25" s="42" t="s">
        <v>43</v>
      </c>
      <c r="AY25" s="44">
        <v>0</v>
      </c>
      <c r="AZ25" s="45">
        <f>IF(AV25&gt;0,AW25/AV25,-0.001)</f>
        <v>-0.001</v>
      </c>
      <c r="BA25" s="46">
        <v>0</v>
      </c>
      <c r="BB25" s="47" t="s">
        <v>45</v>
      </c>
      <c r="BC25" s="48">
        <v>0</v>
      </c>
      <c r="BD25" s="49">
        <f>IF(AV25&gt;0,BA25-BC25,-9999)</f>
        <v>-9999</v>
      </c>
      <c r="BE25" s="50">
        <f>IF(AV25&gt;0,BA25/BC25,-0.001)</f>
        <v>-0.001</v>
      </c>
      <c r="BF25" s="51">
        <f>IF(AV25&gt;0,BA25/AV25,-0.1)</f>
        <v>-0.1</v>
      </c>
      <c r="BG25" s="47" t="s">
        <v>45</v>
      </c>
      <c r="BH25" s="52">
        <f>IF(AV25&gt;0,BC25/AV25,-0.1)</f>
        <v>-0.1</v>
      </c>
      <c r="BI25" s="51">
        <f>IF(AV25&gt;0,BF25-BH25,-0.1)</f>
        <v>-0.1</v>
      </c>
    </row>
    <row r="26" spans="1:61" s="40" customFormat="1" ht="12.75">
      <c r="A26" s="27" t="s">
        <v>69</v>
      </c>
      <c r="B26" s="28" t="s">
        <v>56</v>
      </c>
      <c r="C26" s="29">
        <f>R26+AG26+AV26</f>
        <v>5</v>
      </c>
      <c r="D26" s="30">
        <f>S26+AH26+AW26</f>
        <v>4</v>
      </c>
      <c r="E26" s="29" t="s">
        <v>43</v>
      </c>
      <c r="F26" s="31">
        <f>U26+AJ26+AY26</f>
        <v>1</v>
      </c>
      <c r="G26" s="32">
        <f>IF(C26&gt;0,D26/C26,-0.001)</f>
        <v>0.8</v>
      </c>
      <c r="H26" s="33">
        <f>W26+AL26+BA26</f>
        <v>414</v>
      </c>
      <c r="I26" s="28" t="s">
        <v>45</v>
      </c>
      <c r="J26" s="34">
        <f>Y26+AN26+BC26</f>
        <v>311</v>
      </c>
      <c r="K26" s="35">
        <f>IF(C26&gt;0,H26-J26,-9999)</f>
        <v>103</v>
      </c>
      <c r="L26" s="36">
        <f>IF(C26&gt;0,H26/J26,-0.001)</f>
        <v>1.3311897106109325</v>
      </c>
      <c r="M26" s="37">
        <f>IF(C26&gt;0,H26/C26,-0.1)</f>
        <v>82.8</v>
      </c>
      <c r="N26" s="28" t="s">
        <v>45</v>
      </c>
      <c r="O26" s="38">
        <f>IF(C26&gt;0,J26/C26,-0.1)</f>
        <v>62.2</v>
      </c>
      <c r="P26" s="37">
        <f>IF(C26&gt;0,M26-O26,-0.1)</f>
        <v>20.599999999999994</v>
      </c>
      <c r="Q26" s="39" t="s">
        <v>47</v>
      </c>
      <c r="R26" s="29">
        <f>S26+U26</f>
        <v>0</v>
      </c>
      <c r="S26" s="30">
        <v>0</v>
      </c>
      <c r="T26" s="29" t="s">
        <v>43</v>
      </c>
      <c r="U26" s="31">
        <v>0</v>
      </c>
      <c r="V26" s="32">
        <f>IF(R26&gt;0,S26/R26,-0.001)</f>
        <v>-0.001</v>
      </c>
      <c r="W26" s="33">
        <v>0</v>
      </c>
      <c r="X26" s="28" t="s">
        <v>45</v>
      </c>
      <c r="Y26" s="34">
        <v>0</v>
      </c>
      <c r="Z26" s="35">
        <f>IF(R26&gt;0,W26-Y26,-9999)</f>
        <v>-9999</v>
      </c>
      <c r="AA26" s="36">
        <f>IF(R26&gt;0,W26/Y26,-0.001)</f>
        <v>-0.001</v>
      </c>
      <c r="AB26" s="37">
        <f>IF(R26&gt;0,W26/R26,-0.1)</f>
        <v>-0.1</v>
      </c>
      <c r="AC26" s="28" t="s">
        <v>45</v>
      </c>
      <c r="AD26" s="38">
        <f>IF(R26&gt;0,Y26/R26,-0.1)</f>
        <v>-0.1</v>
      </c>
      <c r="AE26" s="37">
        <f>IF(R26&gt;0,AB26-AD26,-0.1)</f>
        <v>-0.1</v>
      </c>
      <c r="AF26" s="39" t="s">
        <v>47</v>
      </c>
      <c r="AG26" s="29">
        <f>AH26+AJ26</f>
        <v>3</v>
      </c>
      <c r="AH26" s="30">
        <v>3</v>
      </c>
      <c r="AI26" s="29" t="s">
        <v>43</v>
      </c>
      <c r="AJ26" s="31">
        <v>0</v>
      </c>
      <c r="AK26" s="32">
        <f>IF(AG26&gt;0,AH26/AG26,-0.001)</f>
        <v>1</v>
      </c>
      <c r="AL26" s="33">
        <v>283</v>
      </c>
      <c r="AM26" s="28" t="s">
        <v>45</v>
      </c>
      <c r="AN26" s="34">
        <v>186</v>
      </c>
      <c r="AO26" s="35">
        <f>IF(AG26&gt;0,AL26-AN26,-9999)</f>
        <v>97</v>
      </c>
      <c r="AP26" s="36">
        <f>IF(AG26&gt;0,AL26/AN26,-0.001)</f>
        <v>1.521505376344086</v>
      </c>
      <c r="AQ26" s="37">
        <f>IF(AG26&gt;0,AL26/AG26,-0.1)</f>
        <v>94.33333333333333</v>
      </c>
      <c r="AR26" s="28" t="s">
        <v>45</v>
      </c>
      <c r="AS26" s="38">
        <f>IF(AG26&gt;0,AN26/AG26,-0.1)</f>
        <v>62</v>
      </c>
      <c r="AT26" s="37">
        <f>IF(AG26&gt;0,AQ26-AS26,-0.1)</f>
        <v>32.33333333333333</v>
      </c>
      <c r="AU26" s="39" t="s">
        <v>47</v>
      </c>
      <c r="AV26" s="29">
        <f>AW26+AY26</f>
        <v>2</v>
      </c>
      <c r="AW26" s="30">
        <v>1</v>
      </c>
      <c r="AX26" s="29" t="s">
        <v>43</v>
      </c>
      <c r="AY26" s="31">
        <v>1</v>
      </c>
      <c r="AZ26" s="32">
        <f>IF(AV26&gt;0,AW26/AV26,-0.001)</f>
        <v>0.5</v>
      </c>
      <c r="BA26" s="33">
        <f>64+67</f>
        <v>131</v>
      </c>
      <c r="BB26" s="28" t="s">
        <v>45</v>
      </c>
      <c r="BC26" s="34">
        <f>67+58</f>
        <v>125</v>
      </c>
      <c r="BD26" s="35">
        <f>IF(AV26&gt;0,BA26-BC26,-9999)</f>
        <v>6</v>
      </c>
      <c r="BE26" s="36">
        <f>IF(AV26&gt;0,BA26/BC26,-0.001)</f>
        <v>1.048</v>
      </c>
      <c r="BF26" s="37">
        <f>IF(AV26&gt;0,BA26/AV26,-0.1)</f>
        <v>65.5</v>
      </c>
      <c r="BG26" s="28" t="s">
        <v>45</v>
      </c>
      <c r="BH26" s="38">
        <f>IF(AV26&gt;0,BC26/AV26,-0.1)</f>
        <v>62.5</v>
      </c>
      <c r="BI26" s="37">
        <f>IF(AV26&gt;0,BF26-BH26,-0.1)</f>
        <v>3</v>
      </c>
    </row>
    <row r="27" spans="1:61" s="40" customFormat="1" ht="12.75">
      <c r="A27" s="40" t="s">
        <v>70</v>
      </c>
      <c r="B27" s="41" t="s">
        <v>56</v>
      </c>
      <c r="C27" s="42">
        <f>R27+AG27+AV27</f>
        <v>1</v>
      </c>
      <c r="D27" s="43">
        <f>S27+AH27+AW27</f>
        <v>0</v>
      </c>
      <c r="E27" s="42" t="s">
        <v>43</v>
      </c>
      <c r="F27" s="44">
        <f>U27+AJ27+AY27</f>
        <v>1</v>
      </c>
      <c r="G27" s="45">
        <f>IF(C27&gt;0,D27/C27,-0.001)</f>
        <v>0</v>
      </c>
      <c r="H27" s="46">
        <f>W27+AL27+BA27</f>
        <v>60</v>
      </c>
      <c r="I27" s="47" t="s">
        <v>45</v>
      </c>
      <c r="J27" s="48">
        <f>Y27+AN27+BC27</f>
        <v>64</v>
      </c>
      <c r="K27" s="49">
        <f>IF(C27&gt;0,H27-J27,-9999)</f>
        <v>-4</v>
      </c>
      <c r="L27" s="50">
        <f>IF(C27&gt;0,H27/J27,-0.001)</f>
        <v>0.9375</v>
      </c>
      <c r="M27" s="51">
        <f>IF(C27&gt;0,H27/C27,-0.1)</f>
        <v>60</v>
      </c>
      <c r="N27" s="47" t="s">
        <v>45</v>
      </c>
      <c r="O27" s="52">
        <f>IF(C27&gt;0,J27/C27,-0.1)</f>
        <v>64</v>
      </c>
      <c r="P27" s="51">
        <f>IF(C27&gt;0,M27-O27,-0.1)</f>
        <v>-4</v>
      </c>
      <c r="Q27" s="39" t="s">
        <v>47</v>
      </c>
      <c r="R27" s="42">
        <f>S27+U27</f>
        <v>0</v>
      </c>
      <c r="S27" s="43">
        <v>0</v>
      </c>
      <c r="T27" s="42" t="s">
        <v>43</v>
      </c>
      <c r="U27" s="44">
        <v>0</v>
      </c>
      <c r="V27" s="45">
        <f>IF(R27&gt;0,S27/R27,-0.001)</f>
        <v>-0.001</v>
      </c>
      <c r="W27" s="46">
        <v>0</v>
      </c>
      <c r="X27" s="47" t="s">
        <v>45</v>
      </c>
      <c r="Y27" s="48">
        <v>0</v>
      </c>
      <c r="Z27" s="49">
        <f>IF(R27&gt;0,W27-Y27,-9999)</f>
        <v>-9999</v>
      </c>
      <c r="AA27" s="50">
        <f>IF(R27&gt;0,W27/Y27,-0.001)</f>
        <v>-0.001</v>
      </c>
      <c r="AB27" s="51">
        <f>IF(R27&gt;0,W27/R27,-0.1)</f>
        <v>-0.1</v>
      </c>
      <c r="AC27" s="47" t="s">
        <v>45</v>
      </c>
      <c r="AD27" s="52">
        <f>IF(R27&gt;0,Y27/R27,-0.1)</f>
        <v>-0.1</v>
      </c>
      <c r="AE27" s="51">
        <f>IF(R27&gt;0,AB27-AD27,-0.1)</f>
        <v>-0.1</v>
      </c>
      <c r="AF27" s="39" t="s">
        <v>47</v>
      </c>
      <c r="AG27" s="42">
        <f>AH27+AJ27</f>
        <v>1</v>
      </c>
      <c r="AH27" s="43">
        <v>0</v>
      </c>
      <c r="AI27" s="42" t="s">
        <v>43</v>
      </c>
      <c r="AJ27" s="44">
        <v>1</v>
      </c>
      <c r="AK27" s="45">
        <f>IF(AG27&gt;0,AH27/AG27,-0.001)</f>
        <v>0</v>
      </c>
      <c r="AL27" s="46">
        <v>60</v>
      </c>
      <c r="AM27" s="47" t="s">
        <v>45</v>
      </c>
      <c r="AN27" s="48">
        <v>64</v>
      </c>
      <c r="AO27" s="49">
        <f>IF(AG27&gt;0,AL27-AN27,-9999)</f>
        <v>-4</v>
      </c>
      <c r="AP27" s="50">
        <f>IF(AG27&gt;0,AL27/AN27,-0.001)</f>
        <v>0.9375</v>
      </c>
      <c r="AQ27" s="51">
        <f>IF(AG27&gt;0,AL27/AG27,-0.1)</f>
        <v>60</v>
      </c>
      <c r="AR27" s="47" t="s">
        <v>45</v>
      </c>
      <c r="AS27" s="52">
        <f>IF(AG27&gt;0,AN27/AG27,-0.1)</f>
        <v>64</v>
      </c>
      <c r="AT27" s="51">
        <f>IF(AG27&gt;0,AQ27-AS27,-0.1)</f>
        <v>-4</v>
      </c>
      <c r="AU27" s="39" t="s">
        <v>47</v>
      </c>
      <c r="AV27" s="42">
        <f>AW27+AY27</f>
        <v>0</v>
      </c>
      <c r="AW27" s="43">
        <v>0</v>
      </c>
      <c r="AX27" s="42" t="s">
        <v>43</v>
      </c>
      <c r="AY27" s="44">
        <v>0</v>
      </c>
      <c r="AZ27" s="45">
        <f>IF(AV27&gt;0,AW27/AV27,-0.001)</f>
        <v>-0.001</v>
      </c>
      <c r="BA27" s="46">
        <v>0</v>
      </c>
      <c r="BB27" s="47" t="s">
        <v>45</v>
      </c>
      <c r="BC27" s="48">
        <v>0</v>
      </c>
      <c r="BD27" s="49">
        <f>IF(AV27&gt;0,BA27-BC27,-9999)</f>
        <v>-9999</v>
      </c>
      <c r="BE27" s="50">
        <f>IF(AV27&gt;0,BA27/BC27,-0.001)</f>
        <v>-0.001</v>
      </c>
      <c r="BF27" s="51">
        <f>IF(AV27&gt;0,BA27/AV27,-0.1)</f>
        <v>-0.1</v>
      </c>
      <c r="BG27" s="47" t="s">
        <v>45</v>
      </c>
      <c r="BH27" s="52">
        <f>IF(AV27&gt;0,BC27/AV27,-0.1)</f>
        <v>-0.1</v>
      </c>
      <c r="BI27" s="51">
        <f>IF(AV27&gt;0,BF27-BH27,-0.1)</f>
        <v>-0.1</v>
      </c>
    </row>
    <row r="28" spans="1:61" s="40" customFormat="1" ht="12.75">
      <c r="A28" s="27" t="s">
        <v>71</v>
      </c>
      <c r="B28" s="28" t="s">
        <v>56</v>
      </c>
      <c r="C28" s="29">
        <f>R28+AG28+AV28</f>
        <v>3</v>
      </c>
      <c r="D28" s="30">
        <f>S28+AH28+AW28</f>
        <v>2</v>
      </c>
      <c r="E28" s="29" t="s">
        <v>43</v>
      </c>
      <c r="F28" s="31">
        <f>U28+AJ28+AY28</f>
        <v>1</v>
      </c>
      <c r="G28" s="32">
        <f>IF(C28&gt;0,D28/C28,-0.001)</f>
        <v>0.6666666666666666</v>
      </c>
      <c r="H28" s="33">
        <f>W28+AL28+BA28</f>
        <v>271</v>
      </c>
      <c r="I28" s="28" t="s">
        <v>45</v>
      </c>
      <c r="J28" s="34">
        <f>Y28+AN28+BC28</f>
        <v>201</v>
      </c>
      <c r="K28" s="35">
        <f>IF(C28&gt;0,H28-J28,-9999)</f>
        <v>70</v>
      </c>
      <c r="L28" s="36">
        <f>IF(C28&gt;0,H28/J28,-0.001)</f>
        <v>1.3482587064676617</v>
      </c>
      <c r="M28" s="37">
        <f>IF(C28&gt;0,H28/C28,-0.1)</f>
        <v>90.33333333333333</v>
      </c>
      <c r="N28" s="28" t="s">
        <v>45</v>
      </c>
      <c r="O28" s="38">
        <f>IF(C28&gt;0,J28/C28,-0.1)</f>
        <v>67</v>
      </c>
      <c r="P28" s="37">
        <f>IF(C28&gt;0,M28-O28,-0.1)</f>
        <v>23.33333333333333</v>
      </c>
      <c r="Q28" s="39" t="s">
        <v>47</v>
      </c>
      <c r="R28" s="29">
        <f>S28+U28</f>
        <v>0</v>
      </c>
      <c r="S28" s="30">
        <v>0</v>
      </c>
      <c r="T28" s="29" t="s">
        <v>43</v>
      </c>
      <c r="U28" s="31">
        <v>0</v>
      </c>
      <c r="V28" s="32">
        <f>IF(R28&gt;0,S28/R28,-0.001)</f>
        <v>-0.001</v>
      </c>
      <c r="W28" s="33">
        <v>0</v>
      </c>
      <c r="X28" s="28" t="s">
        <v>45</v>
      </c>
      <c r="Y28" s="34">
        <v>0</v>
      </c>
      <c r="Z28" s="35">
        <f>IF(R28&gt;0,W28-Y28,-9999)</f>
        <v>-9999</v>
      </c>
      <c r="AA28" s="36">
        <f>IF(R28&gt;0,W28/Y28,-0.001)</f>
        <v>-0.001</v>
      </c>
      <c r="AB28" s="37">
        <f>IF(R28&gt;0,W28/R28,-0.1)</f>
        <v>-0.1</v>
      </c>
      <c r="AC28" s="28" t="s">
        <v>45</v>
      </c>
      <c r="AD28" s="38">
        <f>IF(R28&gt;0,Y28/R28,-0.1)</f>
        <v>-0.1</v>
      </c>
      <c r="AE28" s="37">
        <f>IF(R28&gt;0,AB28-AD28,-0.1)</f>
        <v>-0.1</v>
      </c>
      <c r="AF28" s="39" t="s">
        <v>47</v>
      </c>
      <c r="AG28" s="29">
        <f>AH28+AJ28</f>
        <v>3</v>
      </c>
      <c r="AH28" s="30">
        <v>2</v>
      </c>
      <c r="AI28" s="29" t="s">
        <v>43</v>
      </c>
      <c r="AJ28" s="31">
        <v>1</v>
      </c>
      <c r="AK28" s="32">
        <f>IF(AG28&gt;0,AH28/AG28,-0.001)</f>
        <v>0.6666666666666666</v>
      </c>
      <c r="AL28" s="33">
        <v>271</v>
      </c>
      <c r="AM28" s="28" t="s">
        <v>45</v>
      </c>
      <c r="AN28" s="34">
        <v>201</v>
      </c>
      <c r="AO28" s="35">
        <f>IF(AG28&gt;0,AL28-AN28,-9999)</f>
        <v>70</v>
      </c>
      <c r="AP28" s="36">
        <f>IF(AG28&gt;0,AL28/AN28,-0.001)</f>
        <v>1.3482587064676617</v>
      </c>
      <c r="AQ28" s="37">
        <f>IF(AG28&gt;0,AL28/AG28,-0.1)</f>
        <v>90.33333333333333</v>
      </c>
      <c r="AR28" s="28" t="s">
        <v>45</v>
      </c>
      <c r="AS28" s="38">
        <f>IF(AG28&gt;0,AN28/AG28,-0.1)</f>
        <v>67</v>
      </c>
      <c r="AT28" s="37">
        <f>IF(AG28&gt;0,AQ28-AS28,-0.1)</f>
        <v>23.33333333333333</v>
      </c>
      <c r="AU28" s="39" t="s">
        <v>47</v>
      </c>
      <c r="AV28" s="29">
        <f>AW28+AY28</f>
        <v>0</v>
      </c>
      <c r="AW28" s="30">
        <v>0</v>
      </c>
      <c r="AX28" s="29" t="s">
        <v>43</v>
      </c>
      <c r="AY28" s="31">
        <v>0</v>
      </c>
      <c r="AZ28" s="32">
        <f>IF(AV28&gt;0,AW28/AV28,-0.001)</f>
        <v>-0.001</v>
      </c>
      <c r="BA28" s="33">
        <v>0</v>
      </c>
      <c r="BB28" s="28" t="s">
        <v>45</v>
      </c>
      <c r="BC28" s="34">
        <v>0</v>
      </c>
      <c r="BD28" s="35">
        <f>IF(AV28&gt;0,BA28-BC28,-9999)</f>
        <v>-9999</v>
      </c>
      <c r="BE28" s="36">
        <f>IF(AV28&gt;0,BA28/BC28,-0.001)</f>
        <v>-0.001</v>
      </c>
      <c r="BF28" s="37">
        <f>IF(AV28&gt;0,BA28/AV28,-0.1)</f>
        <v>-0.1</v>
      </c>
      <c r="BG28" s="28" t="s">
        <v>45</v>
      </c>
      <c r="BH28" s="38">
        <f>IF(AV28&gt;0,BC28/AV28,-0.1)</f>
        <v>-0.1</v>
      </c>
      <c r="BI28" s="37">
        <f>IF(AV28&gt;0,BF28-BH28,-0.1)</f>
        <v>-0.1</v>
      </c>
    </row>
    <row r="29" spans="1:61" s="40" customFormat="1" ht="12.75">
      <c r="A29" s="40" t="s">
        <v>72</v>
      </c>
      <c r="B29" s="41" t="s">
        <v>56</v>
      </c>
      <c r="C29" s="42">
        <f>R29+AG29+AV29</f>
        <v>5</v>
      </c>
      <c r="D29" s="43">
        <f>S29+AH29+AW29</f>
        <v>3</v>
      </c>
      <c r="E29" s="42" t="s">
        <v>43</v>
      </c>
      <c r="F29" s="44">
        <f>U29+AJ29+AY29</f>
        <v>2</v>
      </c>
      <c r="G29" s="45">
        <f>IF(C29&gt;0,D29/C29,-0.001)</f>
        <v>0.6</v>
      </c>
      <c r="H29" s="46">
        <f>W29+AL29+BA29</f>
        <v>367</v>
      </c>
      <c r="I29" s="47" t="s">
        <v>45</v>
      </c>
      <c r="J29" s="48">
        <f>Y29+AN29+BC29</f>
        <v>329</v>
      </c>
      <c r="K29" s="49">
        <f>IF(C29&gt;0,H29-J29,-9999)</f>
        <v>38</v>
      </c>
      <c r="L29" s="50">
        <f>IF(C29&gt;0,H29/J29,-0.001)</f>
        <v>1.115501519756839</v>
      </c>
      <c r="M29" s="51">
        <f>IF(C29&gt;0,H29/C29,-0.1)</f>
        <v>73.4</v>
      </c>
      <c r="N29" s="47" t="s">
        <v>45</v>
      </c>
      <c r="O29" s="52">
        <f>IF(C29&gt;0,J29/C29,-0.1)</f>
        <v>65.8</v>
      </c>
      <c r="P29" s="51">
        <f>IF(C29&gt;0,M29-O29,-0.1)</f>
        <v>7.6000000000000085</v>
      </c>
      <c r="Q29" s="39" t="s">
        <v>47</v>
      </c>
      <c r="R29" s="42">
        <f>S29+U29</f>
        <v>0</v>
      </c>
      <c r="S29" s="43">
        <v>0</v>
      </c>
      <c r="T29" s="42" t="s">
        <v>43</v>
      </c>
      <c r="U29" s="44">
        <v>0</v>
      </c>
      <c r="V29" s="45">
        <f>IF(R29&gt;0,S29/R29,-0.001)</f>
        <v>-0.001</v>
      </c>
      <c r="W29" s="46">
        <v>0</v>
      </c>
      <c r="X29" s="47" t="s">
        <v>45</v>
      </c>
      <c r="Y29" s="48">
        <v>0</v>
      </c>
      <c r="Z29" s="49">
        <f>IF(R29&gt;0,W29-Y29,-9999)</f>
        <v>-9999</v>
      </c>
      <c r="AA29" s="50">
        <f>IF(R29&gt;0,W29/Y29,-0.001)</f>
        <v>-0.001</v>
      </c>
      <c r="AB29" s="51">
        <f>IF(R29&gt;0,W29/R29,-0.1)</f>
        <v>-0.1</v>
      </c>
      <c r="AC29" s="47" t="s">
        <v>45</v>
      </c>
      <c r="AD29" s="52">
        <f>IF(R29&gt;0,Y29/R29,-0.1)</f>
        <v>-0.1</v>
      </c>
      <c r="AE29" s="51">
        <f>IF(R29&gt;0,AB29-AD29,-0.1)</f>
        <v>-0.1</v>
      </c>
      <c r="AF29" s="39" t="s">
        <v>47</v>
      </c>
      <c r="AG29" s="42">
        <f>AH29+AJ29</f>
        <v>4</v>
      </c>
      <c r="AH29" s="43">
        <v>3</v>
      </c>
      <c r="AI29" s="42" t="s">
        <v>43</v>
      </c>
      <c r="AJ29" s="44">
        <v>1</v>
      </c>
      <c r="AK29" s="45">
        <f>IF(AG29&gt;0,AH29/AG29,-0.001)</f>
        <v>0.75</v>
      </c>
      <c r="AL29" s="46">
        <v>302</v>
      </c>
      <c r="AM29" s="47" t="s">
        <v>45</v>
      </c>
      <c r="AN29" s="48">
        <v>252</v>
      </c>
      <c r="AO29" s="49">
        <f>IF(AG29&gt;0,AL29-AN29,-9999)</f>
        <v>50</v>
      </c>
      <c r="AP29" s="50">
        <f>IF(AG29&gt;0,AL29/AN29,-0.001)</f>
        <v>1.1984126984126984</v>
      </c>
      <c r="AQ29" s="51">
        <f>IF(AG29&gt;0,AL29/AG29,-0.1)</f>
        <v>75.5</v>
      </c>
      <c r="AR29" s="47" t="s">
        <v>45</v>
      </c>
      <c r="AS29" s="52">
        <f>IF(AG29&gt;0,AN29/AG29,-0.1)</f>
        <v>63</v>
      </c>
      <c r="AT29" s="51">
        <f>IF(AG29&gt;0,AQ29-AS29,-0.1)</f>
        <v>12.5</v>
      </c>
      <c r="AU29" s="39" t="s">
        <v>47</v>
      </c>
      <c r="AV29" s="42">
        <f>AW29+AY29</f>
        <v>1</v>
      </c>
      <c r="AW29" s="43">
        <v>0</v>
      </c>
      <c r="AX29" s="42" t="s">
        <v>43</v>
      </c>
      <c r="AY29" s="44">
        <v>1</v>
      </c>
      <c r="AZ29" s="45">
        <f>IF(AV29&gt;0,AW29/AV29,-0.001)</f>
        <v>0</v>
      </c>
      <c r="BA29" s="46">
        <v>65</v>
      </c>
      <c r="BB29" s="47" t="s">
        <v>45</v>
      </c>
      <c r="BC29" s="48">
        <v>77</v>
      </c>
      <c r="BD29" s="49">
        <f>IF(AV29&gt;0,BA29-BC29,-9999)</f>
        <v>-12</v>
      </c>
      <c r="BE29" s="50">
        <f>IF(AV29&gt;0,BA29/BC29,-0.001)</f>
        <v>0.8441558441558441</v>
      </c>
      <c r="BF29" s="51">
        <f>IF(AV29&gt;0,BA29/AV29,-0.1)</f>
        <v>65</v>
      </c>
      <c r="BG29" s="47" t="s">
        <v>45</v>
      </c>
      <c r="BH29" s="52">
        <f>IF(AV29&gt;0,BC29/AV29,-0.1)</f>
        <v>77</v>
      </c>
      <c r="BI29" s="51">
        <f>IF(AV29&gt;0,BF29-BH29,-0.1)</f>
        <v>-12</v>
      </c>
    </row>
    <row r="30" spans="1:61" s="40" customFormat="1" ht="12.75">
      <c r="A30" s="27" t="s">
        <v>73</v>
      </c>
      <c r="B30" s="28" t="s">
        <v>56</v>
      </c>
      <c r="C30" s="29">
        <f>R30+AG30+AV30</f>
        <v>2</v>
      </c>
      <c r="D30" s="30">
        <f>S30+AH30+AW30</f>
        <v>1</v>
      </c>
      <c r="E30" s="29" t="s">
        <v>43</v>
      </c>
      <c r="F30" s="31">
        <f>U30+AJ30+AY30</f>
        <v>1</v>
      </c>
      <c r="G30" s="32">
        <f>IF(C30&gt;0,D30/C30,-0.001)</f>
        <v>0.5</v>
      </c>
      <c r="H30" s="33">
        <f>W30+AL30+BA30</f>
        <v>122</v>
      </c>
      <c r="I30" s="28" t="s">
        <v>45</v>
      </c>
      <c r="J30" s="34">
        <f>Y30+AN30+BC30</f>
        <v>120</v>
      </c>
      <c r="K30" s="35">
        <f>IF(C30&gt;0,H30-J30,-9999)</f>
        <v>2</v>
      </c>
      <c r="L30" s="36">
        <f>IF(C30&gt;0,H30/J30,-0.001)</f>
        <v>1.0166666666666666</v>
      </c>
      <c r="M30" s="37">
        <f>IF(C30&gt;0,H30/C30,-0.1)</f>
        <v>61</v>
      </c>
      <c r="N30" s="28" t="s">
        <v>45</v>
      </c>
      <c r="O30" s="38">
        <f>IF(C30&gt;0,J30/C30,-0.1)</f>
        <v>60</v>
      </c>
      <c r="P30" s="37">
        <f>IF(C30&gt;0,M30-O30,-0.1)</f>
        <v>1</v>
      </c>
      <c r="Q30" s="39" t="s">
        <v>47</v>
      </c>
      <c r="R30" s="29">
        <f>S30+U30</f>
        <v>0</v>
      </c>
      <c r="S30" s="30">
        <v>0</v>
      </c>
      <c r="T30" s="29" t="s">
        <v>43</v>
      </c>
      <c r="U30" s="31">
        <v>0</v>
      </c>
      <c r="V30" s="32">
        <f>IF(R30&gt;0,S30/R30,-0.001)</f>
        <v>-0.001</v>
      </c>
      <c r="W30" s="33">
        <v>0</v>
      </c>
      <c r="X30" s="28" t="s">
        <v>45</v>
      </c>
      <c r="Y30" s="34">
        <v>0</v>
      </c>
      <c r="Z30" s="35">
        <f>IF(R30&gt;0,W30-Y30,-9999)</f>
        <v>-9999</v>
      </c>
      <c r="AA30" s="36">
        <f>IF(R30&gt;0,W30/Y30,-0.001)</f>
        <v>-0.001</v>
      </c>
      <c r="AB30" s="37">
        <f>IF(R30&gt;0,W30/R30,-0.1)</f>
        <v>-0.1</v>
      </c>
      <c r="AC30" s="28" t="s">
        <v>45</v>
      </c>
      <c r="AD30" s="38">
        <f>IF(R30&gt;0,Y30/R30,-0.1)</f>
        <v>-0.1</v>
      </c>
      <c r="AE30" s="37">
        <f>IF(R30&gt;0,AB30-AD30,-0.1)</f>
        <v>-0.1</v>
      </c>
      <c r="AF30" s="39" t="s">
        <v>47</v>
      </c>
      <c r="AG30" s="29">
        <f>AH30+AJ30</f>
        <v>2</v>
      </c>
      <c r="AH30" s="30">
        <v>1</v>
      </c>
      <c r="AI30" s="29" t="s">
        <v>43</v>
      </c>
      <c r="AJ30" s="31">
        <v>1</v>
      </c>
      <c r="AK30" s="32">
        <f>IF(AG30&gt;0,AH30/AG30,-0.001)</f>
        <v>0.5</v>
      </c>
      <c r="AL30" s="33">
        <v>122</v>
      </c>
      <c r="AM30" s="28" t="s">
        <v>45</v>
      </c>
      <c r="AN30" s="34">
        <v>120</v>
      </c>
      <c r="AO30" s="35">
        <f>IF(AG30&gt;0,AL30-AN30,-9999)</f>
        <v>2</v>
      </c>
      <c r="AP30" s="36">
        <f>IF(AG30&gt;0,AL30/AN30,-0.001)</f>
        <v>1.0166666666666666</v>
      </c>
      <c r="AQ30" s="37">
        <f>IF(AG30&gt;0,AL30/AG30,-0.1)</f>
        <v>61</v>
      </c>
      <c r="AR30" s="28" t="s">
        <v>45</v>
      </c>
      <c r="AS30" s="38">
        <f>IF(AG30&gt;0,AN30/AG30,-0.1)</f>
        <v>60</v>
      </c>
      <c r="AT30" s="37">
        <f>IF(AG30&gt;0,AQ30-AS30,-0.1)</f>
        <v>1</v>
      </c>
      <c r="AU30" s="39" t="s">
        <v>47</v>
      </c>
      <c r="AV30" s="29">
        <f>AW30+AY30</f>
        <v>0</v>
      </c>
      <c r="AW30" s="30">
        <v>0</v>
      </c>
      <c r="AX30" s="29" t="s">
        <v>43</v>
      </c>
      <c r="AY30" s="31">
        <v>0</v>
      </c>
      <c r="AZ30" s="32">
        <f>IF(AV30&gt;0,AW30/AV30,-0.001)</f>
        <v>-0.001</v>
      </c>
      <c r="BA30" s="33">
        <v>0</v>
      </c>
      <c r="BB30" s="28" t="s">
        <v>45</v>
      </c>
      <c r="BC30" s="34">
        <v>0</v>
      </c>
      <c r="BD30" s="35">
        <f>IF(AV30&gt;0,BA30-BC30,-9999)</f>
        <v>-9999</v>
      </c>
      <c r="BE30" s="36">
        <f>IF(AV30&gt;0,BA30/BC30,-0.001)</f>
        <v>-0.001</v>
      </c>
      <c r="BF30" s="37">
        <f>IF(AV30&gt;0,BA30/AV30,-0.1)</f>
        <v>-0.1</v>
      </c>
      <c r="BG30" s="28" t="s">
        <v>45</v>
      </c>
      <c r="BH30" s="38">
        <f>IF(AV30&gt;0,BC30/AV30,-0.1)</f>
        <v>-0.1</v>
      </c>
      <c r="BI30" s="37">
        <f>IF(AV30&gt;0,BF30-BH30,-0.1)</f>
        <v>-0.1</v>
      </c>
    </row>
    <row r="31" spans="1:61" s="40" customFormat="1" ht="12.75">
      <c r="A31" s="40" t="s">
        <v>74</v>
      </c>
      <c r="B31" s="41" t="s">
        <v>56</v>
      </c>
      <c r="C31" s="42">
        <f>R31+AG31+AV31</f>
        <v>5</v>
      </c>
      <c r="D31" s="43">
        <f>S31+AH31+AW31</f>
        <v>3</v>
      </c>
      <c r="E31" s="42" t="s">
        <v>43</v>
      </c>
      <c r="F31" s="44">
        <f>U31+AJ31+AY31</f>
        <v>2</v>
      </c>
      <c r="G31" s="45">
        <f>IF(C31&gt;0,D31/C31,-0.001)</f>
        <v>0.6</v>
      </c>
      <c r="H31" s="46">
        <f>W31+AL31+BA31</f>
        <v>336</v>
      </c>
      <c r="I31" s="47" t="s">
        <v>45</v>
      </c>
      <c r="J31" s="48">
        <f>Y31+AN31+BC31</f>
        <v>297</v>
      </c>
      <c r="K31" s="49">
        <f>IF(C31&gt;0,H31-J31,-9999)</f>
        <v>39</v>
      </c>
      <c r="L31" s="50">
        <f>IF(C31&gt;0,H31/J31,-0.001)</f>
        <v>1.1313131313131313</v>
      </c>
      <c r="M31" s="51">
        <f>IF(C31&gt;0,H31/C31,-0.1)</f>
        <v>67.2</v>
      </c>
      <c r="N31" s="47" t="s">
        <v>45</v>
      </c>
      <c r="O31" s="52">
        <f>IF(C31&gt;0,J31/C31,-0.1)</f>
        <v>59.4</v>
      </c>
      <c r="P31" s="51">
        <f>IF(C31&gt;0,M31-O31,-0.1)</f>
        <v>7.800000000000004</v>
      </c>
      <c r="Q31" s="39"/>
      <c r="R31" s="42">
        <f>S31+U31</f>
        <v>2</v>
      </c>
      <c r="S31" s="43">
        <v>0</v>
      </c>
      <c r="T31" s="42" t="s">
        <v>43</v>
      </c>
      <c r="U31" s="44">
        <v>2</v>
      </c>
      <c r="V31" s="45">
        <f>IF(R31&gt;0,S31/R31,-0.001)</f>
        <v>0</v>
      </c>
      <c r="W31" s="46">
        <v>117</v>
      </c>
      <c r="X31" s="47" t="s">
        <v>45</v>
      </c>
      <c r="Y31" s="48">
        <v>146</v>
      </c>
      <c r="Z31" s="49">
        <f>IF(R31&gt;0,W31-Y31,-9999)</f>
        <v>-29</v>
      </c>
      <c r="AA31" s="50">
        <f>IF(R31&gt;0,W31/Y31,-0.001)</f>
        <v>0.8013698630136986</v>
      </c>
      <c r="AB31" s="51">
        <f>IF(R31&gt;0,W31/R31,-0.1)</f>
        <v>58.5</v>
      </c>
      <c r="AC31" s="47" t="s">
        <v>45</v>
      </c>
      <c r="AD31" s="52">
        <f>IF(R31&gt;0,Y31/R31,-0.1)</f>
        <v>73</v>
      </c>
      <c r="AE31" s="51">
        <f>IF(R31&gt;0,AB31-AD31,-0.1)</f>
        <v>-14.5</v>
      </c>
      <c r="AF31" s="39"/>
      <c r="AG31" s="42">
        <f>AH31+AJ31</f>
        <v>3</v>
      </c>
      <c r="AH31" s="43">
        <v>3</v>
      </c>
      <c r="AI31" s="42" t="s">
        <v>43</v>
      </c>
      <c r="AJ31" s="44">
        <v>0</v>
      </c>
      <c r="AK31" s="45">
        <f>IF(AG31&gt;0,AH31/AG31,-0.001)</f>
        <v>1</v>
      </c>
      <c r="AL31" s="46">
        <v>219</v>
      </c>
      <c r="AM31" s="47" t="s">
        <v>45</v>
      </c>
      <c r="AN31" s="48">
        <v>151</v>
      </c>
      <c r="AO31" s="49">
        <f>IF(AG31&gt;0,AL31-AN31,-9999)</f>
        <v>68</v>
      </c>
      <c r="AP31" s="50">
        <f>IF(AG31&gt;0,AL31/AN31,-0.001)</f>
        <v>1.4503311258278146</v>
      </c>
      <c r="AQ31" s="51">
        <f>IF(AG31&gt;0,AL31/AG31,-0.1)</f>
        <v>73</v>
      </c>
      <c r="AR31" s="47" t="s">
        <v>45</v>
      </c>
      <c r="AS31" s="52">
        <f>IF(AG31&gt;0,AN31/AG31,-0.1)</f>
        <v>50.333333333333336</v>
      </c>
      <c r="AT31" s="51">
        <f>IF(AG31&gt;0,AQ31-AS31,-0.1)</f>
        <v>22.666666666666664</v>
      </c>
      <c r="AU31" s="39" t="s">
        <v>47</v>
      </c>
      <c r="AV31" s="42">
        <f>AW31+AY31</f>
        <v>0</v>
      </c>
      <c r="AW31" s="43">
        <v>0</v>
      </c>
      <c r="AX31" s="42" t="s">
        <v>43</v>
      </c>
      <c r="AY31" s="44">
        <v>0</v>
      </c>
      <c r="AZ31" s="45">
        <f>IF(AV31&gt;0,AW31/AV31,-0.001)</f>
        <v>-0.001</v>
      </c>
      <c r="BA31" s="46">
        <v>0</v>
      </c>
      <c r="BB31" s="47" t="s">
        <v>45</v>
      </c>
      <c r="BC31" s="48">
        <v>0</v>
      </c>
      <c r="BD31" s="49">
        <f>IF(AV31&gt;0,BA31-BC31,-9999)</f>
        <v>-9999</v>
      </c>
      <c r="BE31" s="50">
        <f>IF(AV31&gt;0,BA31/BC31,-0.001)</f>
        <v>-0.001</v>
      </c>
      <c r="BF31" s="51">
        <f>IF(AV31&gt;0,BA31/AV31,-0.1)</f>
        <v>-0.1</v>
      </c>
      <c r="BG31" s="47" t="s">
        <v>45</v>
      </c>
      <c r="BH31" s="52">
        <f>IF(AV31&gt;0,BC31/AV31,-0.1)</f>
        <v>-0.1</v>
      </c>
      <c r="BI31" s="51">
        <f>IF(AV31&gt;0,BF31-BH31,-0.1)</f>
        <v>-0.1</v>
      </c>
    </row>
    <row r="32" spans="1:61" s="40" customFormat="1" ht="12.75">
      <c r="A32" s="27" t="s">
        <v>75</v>
      </c>
      <c r="B32" s="28" t="s">
        <v>56</v>
      </c>
      <c r="C32" s="29">
        <f>R32+AG32+AV32</f>
        <v>1</v>
      </c>
      <c r="D32" s="30">
        <f>S32+AH32+AW32</f>
        <v>0</v>
      </c>
      <c r="E32" s="29" t="s">
        <v>43</v>
      </c>
      <c r="F32" s="31">
        <f>U32+AJ32+AY32</f>
        <v>1</v>
      </c>
      <c r="G32" s="32">
        <f>IF(C32&gt;0,D32/C32,-0.001)</f>
        <v>0</v>
      </c>
      <c r="H32" s="33">
        <f>W32+AL32+BA32</f>
        <v>0</v>
      </c>
      <c r="I32" s="28" t="s">
        <v>45</v>
      </c>
      <c r="J32" s="34">
        <f>Y32+AN32+BC32</f>
        <v>20</v>
      </c>
      <c r="K32" s="35">
        <f>IF(C32&gt;0,H32-J32,-9999)</f>
        <v>-20</v>
      </c>
      <c r="L32" s="36">
        <f>IF(C32&gt;0,H32/J32,-0.001)</f>
        <v>0</v>
      </c>
      <c r="M32" s="37">
        <f>IF(C32&gt;0,H32/C32,-0.1)</f>
        <v>0</v>
      </c>
      <c r="N32" s="28" t="s">
        <v>45</v>
      </c>
      <c r="O32" s="38">
        <f>IF(C32&gt;0,J32/C32,-0.1)</f>
        <v>20</v>
      </c>
      <c r="P32" s="37">
        <f>IF(C32&gt;0,M32-O32,-0.1)</f>
        <v>-20</v>
      </c>
      <c r="Q32" s="39"/>
      <c r="R32" s="29">
        <f>S32+U32</f>
        <v>0</v>
      </c>
      <c r="S32" s="30">
        <v>0</v>
      </c>
      <c r="T32" s="29" t="s">
        <v>43</v>
      </c>
      <c r="U32" s="31">
        <v>0</v>
      </c>
      <c r="V32" s="32">
        <f>IF(R32&gt;0,S32/R32,-0.001)</f>
        <v>-0.001</v>
      </c>
      <c r="W32" s="33">
        <v>0</v>
      </c>
      <c r="X32" s="28" t="s">
        <v>45</v>
      </c>
      <c r="Y32" s="34">
        <v>0</v>
      </c>
      <c r="Z32" s="35">
        <f>IF(R32&gt;0,W32-Y32,-9999)</f>
        <v>-9999</v>
      </c>
      <c r="AA32" s="36">
        <f>IF(R32&gt;0,W32/Y32,-0.001)</f>
        <v>-0.001</v>
      </c>
      <c r="AB32" s="37">
        <f>IF(R32&gt;0,W32/R32,-0.1)</f>
        <v>-0.1</v>
      </c>
      <c r="AC32" s="28" t="s">
        <v>45</v>
      </c>
      <c r="AD32" s="38">
        <f>IF(R32&gt;0,Y32/R32,-0.1)</f>
        <v>-0.1</v>
      </c>
      <c r="AE32" s="37">
        <f>IF(R32&gt;0,AB32-AD32,-0.1)</f>
        <v>-0.1</v>
      </c>
      <c r="AF32" s="39"/>
      <c r="AG32" s="29">
        <f>AH32+AJ32</f>
        <v>1</v>
      </c>
      <c r="AH32" s="30">
        <v>0</v>
      </c>
      <c r="AI32" s="29" t="s">
        <v>43</v>
      </c>
      <c r="AJ32" s="31">
        <v>1</v>
      </c>
      <c r="AK32" s="32">
        <f>IF(AG32&gt;0,AH32/AG32,-0.001)</f>
        <v>0</v>
      </c>
      <c r="AL32" s="33">
        <v>0</v>
      </c>
      <c r="AM32" s="28" t="s">
        <v>45</v>
      </c>
      <c r="AN32" s="34">
        <v>20</v>
      </c>
      <c r="AO32" s="35">
        <f>IF(AG32&gt;0,AL32-AN32,-9999)</f>
        <v>-20</v>
      </c>
      <c r="AP32" s="36">
        <f>IF(AG32&gt;0,AL32/AN32,-0.001)</f>
        <v>0</v>
      </c>
      <c r="AQ32" s="37">
        <f>IF(AG32&gt;0,AL32/AG32,-0.1)</f>
        <v>0</v>
      </c>
      <c r="AR32" s="28" t="s">
        <v>45</v>
      </c>
      <c r="AS32" s="38">
        <f>IF(AG32&gt;0,AN32/AG32,-0.1)</f>
        <v>20</v>
      </c>
      <c r="AT32" s="37">
        <f>IF(AG32&gt;0,AQ32-AS32,-0.1)</f>
        <v>-20</v>
      </c>
      <c r="AU32" s="39" t="s">
        <v>47</v>
      </c>
      <c r="AV32" s="29">
        <f>AW32+AY32</f>
        <v>0</v>
      </c>
      <c r="AW32" s="30">
        <v>0</v>
      </c>
      <c r="AX32" s="29" t="s">
        <v>43</v>
      </c>
      <c r="AY32" s="31">
        <v>0</v>
      </c>
      <c r="AZ32" s="32">
        <f>IF(AV32&gt;0,AW32/AV32,-0.001)</f>
        <v>-0.001</v>
      </c>
      <c r="BA32" s="33">
        <v>0</v>
      </c>
      <c r="BB32" s="28" t="s">
        <v>45</v>
      </c>
      <c r="BC32" s="34">
        <v>0</v>
      </c>
      <c r="BD32" s="35">
        <f>IF(AV32&gt;0,BA32-BC32,-9999)</f>
        <v>-9999</v>
      </c>
      <c r="BE32" s="36">
        <f>IF(AV32&gt;0,BA32/BC32,-0.001)</f>
        <v>-0.001</v>
      </c>
      <c r="BF32" s="37">
        <f>IF(AV32&gt;0,BA32/AV32,-0.1)</f>
        <v>-0.1</v>
      </c>
      <c r="BG32" s="28" t="s">
        <v>45</v>
      </c>
      <c r="BH32" s="38">
        <f>IF(AV32&gt;0,BC32/AV32,-0.1)</f>
        <v>-0.1</v>
      </c>
      <c r="BI32" s="37">
        <f>IF(AV32&gt;0,BF32-BH32,-0.1)</f>
        <v>-0.1</v>
      </c>
    </row>
    <row r="33" spans="1:61" s="40" customFormat="1" ht="12.75">
      <c r="A33" s="40" t="s">
        <v>76</v>
      </c>
      <c r="B33" s="41" t="s">
        <v>56</v>
      </c>
      <c r="C33" s="42">
        <f>R33+AG33+AV33</f>
        <v>3</v>
      </c>
      <c r="D33" s="43">
        <f>S33+AH33+AW33</f>
        <v>2</v>
      </c>
      <c r="E33" s="42" t="s">
        <v>43</v>
      </c>
      <c r="F33" s="44">
        <f>U33+AJ33+AY33</f>
        <v>1</v>
      </c>
      <c r="G33" s="45">
        <f>IF(C33&gt;0,D33/C33,-0.001)</f>
        <v>0.6666666666666666</v>
      </c>
      <c r="H33" s="46">
        <f>W33+AL33+BA33</f>
        <v>234</v>
      </c>
      <c r="I33" s="47" t="s">
        <v>45</v>
      </c>
      <c r="J33" s="48">
        <f>Y33+AN33+BC33</f>
        <v>195</v>
      </c>
      <c r="K33" s="49">
        <f>IF(C33&gt;0,H33-J33,-9999)</f>
        <v>39</v>
      </c>
      <c r="L33" s="50">
        <f>IF(C33&gt;0,H33/J33,-0.001)</f>
        <v>1.2</v>
      </c>
      <c r="M33" s="51">
        <f>IF(C33&gt;0,H33/C33,-0.1)</f>
        <v>78</v>
      </c>
      <c r="N33" s="47" t="s">
        <v>45</v>
      </c>
      <c r="O33" s="52">
        <f>IF(C33&gt;0,J33/C33,-0.1)</f>
        <v>65</v>
      </c>
      <c r="P33" s="51">
        <f>IF(C33&gt;0,M33-O33,-0.1)</f>
        <v>13</v>
      </c>
      <c r="Q33" s="39"/>
      <c r="R33" s="42">
        <f>S33+U33</f>
        <v>0</v>
      </c>
      <c r="S33" s="43">
        <v>0</v>
      </c>
      <c r="T33" s="42" t="s">
        <v>43</v>
      </c>
      <c r="U33" s="44">
        <v>0</v>
      </c>
      <c r="V33" s="45">
        <f>IF(R33&gt;0,S33/R33,-0.001)</f>
        <v>-0.001</v>
      </c>
      <c r="W33" s="46">
        <v>0</v>
      </c>
      <c r="X33" s="47" t="s">
        <v>45</v>
      </c>
      <c r="Y33" s="48">
        <v>0</v>
      </c>
      <c r="Z33" s="49">
        <f>IF(R33&gt;0,W33-Y33,-9999)</f>
        <v>-9999</v>
      </c>
      <c r="AA33" s="50">
        <f>IF(R33&gt;0,W33/Y33,-0.001)</f>
        <v>-0.001</v>
      </c>
      <c r="AB33" s="51">
        <f>IF(R33&gt;0,W33/R33,-0.1)</f>
        <v>-0.1</v>
      </c>
      <c r="AC33" s="47" t="s">
        <v>45</v>
      </c>
      <c r="AD33" s="52">
        <f>IF(R33&gt;0,Y33/R33,-0.1)</f>
        <v>-0.1</v>
      </c>
      <c r="AE33" s="51">
        <f>IF(R33&gt;0,AB33-AD33,-0.1)</f>
        <v>-0.1</v>
      </c>
      <c r="AF33" s="39"/>
      <c r="AG33" s="42">
        <f>AH33+AJ33</f>
        <v>3</v>
      </c>
      <c r="AH33" s="43">
        <v>2</v>
      </c>
      <c r="AI33" s="42" t="s">
        <v>43</v>
      </c>
      <c r="AJ33" s="44">
        <v>1</v>
      </c>
      <c r="AK33" s="45">
        <f>IF(AG33&gt;0,AH33/AG33,-0.001)</f>
        <v>0.6666666666666666</v>
      </c>
      <c r="AL33" s="46">
        <v>234</v>
      </c>
      <c r="AM33" s="47" t="s">
        <v>45</v>
      </c>
      <c r="AN33" s="48">
        <v>195</v>
      </c>
      <c r="AO33" s="49">
        <f>IF(AG33&gt;0,AL33-AN33,-9999)</f>
        <v>39</v>
      </c>
      <c r="AP33" s="50">
        <f>IF(AG33&gt;0,AL33/AN33,-0.001)</f>
        <v>1.2</v>
      </c>
      <c r="AQ33" s="51">
        <f>IF(AG33&gt;0,AL33/AG33,-0.1)</f>
        <v>78</v>
      </c>
      <c r="AR33" s="47" t="s">
        <v>45</v>
      </c>
      <c r="AS33" s="52">
        <f>IF(AG33&gt;0,AN33/AG33,-0.1)</f>
        <v>65</v>
      </c>
      <c r="AT33" s="51">
        <f>IF(AG33&gt;0,AQ33-AS33,-0.1)</f>
        <v>13</v>
      </c>
      <c r="AU33" s="39" t="s">
        <v>47</v>
      </c>
      <c r="AV33" s="42">
        <f>AW33+AY33</f>
        <v>0</v>
      </c>
      <c r="AW33" s="43">
        <v>0</v>
      </c>
      <c r="AX33" s="42" t="s">
        <v>43</v>
      </c>
      <c r="AY33" s="44">
        <v>0</v>
      </c>
      <c r="AZ33" s="45">
        <f>IF(AV33&gt;0,AW33/AV33,-0.001)</f>
        <v>-0.001</v>
      </c>
      <c r="BA33" s="46">
        <v>0</v>
      </c>
      <c r="BB33" s="47" t="s">
        <v>45</v>
      </c>
      <c r="BC33" s="48">
        <v>0</v>
      </c>
      <c r="BD33" s="49">
        <f>IF(AV33&gt;0,BA33-BC33,-9999)</f>
        <v>-9999</v>
      </c>
      <c r="BE33" s="50">
        <f>IF(AV33&gt;0,BA33/BC33,-0.001)</f>
        <v>-0.001</v>
      </c>
      <c r="BF33" s="51">
        <f>IF(AV33&gt;0,BA33/AV33,-0.1)</f>
        <v>-0.1</v>
      </c>
      <c r="BG33" s="47" t="s">
        <v>45</v>
      </c>
      <c r="BH33" s="52">
        <f>IF(AV33&gt;0,BC33/AV33,-0.1)</f>
        <v>-0.1</v>
      </c>
      <c r="BI33" s="51">
        <f>IF(AV33&gt;0,BF33-BH33,-0.1)</f>
        <v>-0.1</v>
      </c>
    </row>
    <row r="34" spans="1:61" s="40" customFormat="1" ht="12.75">
      <c r="A34" s="27" t="s">
        <v>77</v>
      </c>
      <c r="B34" s="28" t="s">
        <v>56</v>
      </c>
      <c r="C34" s="29">
        <f>R34+AG34+AV34</f>
        <v>5</v>
      </c>
      <c r="D34" s="30">
        <f>S34+AH34+AW34</f>
        <v>4</v>
      </c>
      <c r="E34" s="29" t="s">
        <v>43</v>
      </c>
      <c r="F34" s="31">
        <f>U34+AJ34+AY34</f>
        <v>1</v>
      </c>
      <c r="G34" s="32">
        <f>IF(C34&gt;0,D34/C34,-0.001)</f>
        <v>0.8</v>
      </c>
      <c r="H34" s="33">
        <f>W34+AL34+BA34</f>
        <v>409</v>
      </c>
      <c r="I34" s="28" t="s">
        <v>45</v>
      </c>
      <c r="J34" s="34">
        <f>Y34+AN34+BC34</f>
        <v>361</v>
      </c>
      <c r="K34" s="35">
        <f>IF(C34&gt;0,H34-J34,-9999)</f>
        <v>48</v>
      </c>
      <c r="L34" s="36">
        <f>IF(C34&gt;0,H34/J34,-0.001)</f>
        <v>1.1329639889196677</v>
      </c>
      <c r="M34" s="37">
        <f>IF(C34&gt;0,H34/C34,-0.1)</f>
        <v>81.8</v>
      </c>
      <c r="N34" s="28" t="s">
        <v>45</v>
      </c>
      <c r="O34" s="38">
        <f>IF(C34&gt;0,J34/C34,-0.1)</f>
        <v>72.2</v>
      </c>
      <c r="P34" s="37">
        <f>IF(C34&gt;0,M34-O34,-0.1)</f>
        <v>9.599999999999994</v>
      </c>
      <c r="Q34" s="39"/>
      <c r="R34" s="29">
        <f>S34+U34</f>
        <v>0</v>
      </c>
      <c r="S34" s="30">
        <v>0</v>
      </c>
      <c r="T34" s="29" t="s">
        <v>43</v>
      </c>
      <c r="U34" s="31">
        <v>0</v>
      </c>
      <c r="V34" s="32">
        <f>IF(R34&gt;0,S34/R34,-0.001)</f>
        <v>-0.001</v>
      </c>
      <c r="W34" s="33">
        <v>0</v>
      </c>
      <c r="X34" s="28" t="s">
        <v>45</v>
      </c>
      <c r="Y34" s="34">
        <v>0</v>
      </c>
      <c r="Z34" s="35">
        <f>IF(R34&gt;0,W34-Y34,-9999)</f>
        <v>-9999</v>
      </c>
      <c r="AA34" s="36">
        <f>IF(R34&gt;0,W34/Y34,-0.001)</f>
        <v>-0.001</v>
      </c>
      <c r="AB34" s="37">
        <f>IF(R34&gt;0,W34/R34,-0.1)</f>
        <v>-0.1</v>
      </c>
      <c r="AC34" s="28" t="s">
        <v>45</v>
      </c>
      <c r="AD34" s="38">
        <f>IF(R34&gt;0,Y34/R34,-0.1)</f>
        <v>-0.1</v>
      </c>
      <c r="AE34" s="37">
        <f>IF(R34&gt;0,AB34-AD34,-0.1)</f>
        <v>-0.1</v>
      </c>
      <c r="AF34" s="39"/>
      <c r="AG34" s="29">
        <f>AH34+AJ34</f>
        <v>4</v>
      </c>
      <c r="AH34" s="30">
        <v>3</v>
      </c>
      <c r="AI34" s="29" t="s">
        <v>43</v>
      </c>
      <c r="AJ34" s="31">
        <v>1</v>
      </c>
      <c r="AK34" s="32">
        <f>IF(AG34&gt;0,AH34/AG34,-0.001)</f>
        <v>0.75</v>
      </c>
      <c r="AL34" s="33">
        <v>301</v>
      </c>
      <c r="AM34" s="28" t="s">
        <v>45</v>
      </c>
      <c r="AN34" s="34">
        <v>269</v>
      </c>
      <c r="AO34" s="35">
        <f>IF(AG34&gt;0,AL34-AN34,-9999)</f>
        <v>32</v>
      </c>
      <c r="AP34" s="36">
        <f>IF(AG34&gt;0,AL34/AN34,-0.001)</f>
        <v>1.1189591078066914</v>
      </c>
      <c r="AQ34" s="37">
        <f>IF(AG34&gt;0,AL34/AG34,-0.1)</f>
        <v>75.25</v>
      </c>
      <c r="AR34" s="28" t="s">
        <v>45</v>
      </c>
      <c r="AS34" s="38">
        <f>IF(AG34&gt;0,AN34/AG34,-0.1)</f>
        <v>67.25</v>
      </c>
      <c r="AT34" s="37">
        <f>IF(AG34&gt;0,AQ34-AS34,-0.1)</f>
        <v>8</v>
      </c>
      <c r="AU34" s="39" t="s">
        <v>47</v>
      </c>
      <c r="AV34" s="29">
        <f>AW34+AY34</f>
        <v>1</v>
      </c>
      <c r="AW34" s="30">
        <v>1</v>
      </c>
      <c r="AX34" s="29" t="s">
        <v>43</v>
      </c>
      <c r="AY34" s="31">
        <v>0</v>
      </c>
      <c r="AZ34" s="32">
        <f>IF(AV34&gt;0,AW34/AV34,-0.001)</f>
        <v>1</v>
      </c>
      <c r="BA34" s="33">
        <v>108</v>
      </c>
      <c r="BB34" s="28" t="s">
        <v>45</v>
      </c>
      <c r="BC34" s="34">
        <v>92</v>
      </c>
      <c r="BD34" s="35">
        <f>IF(AV34&gt;0,BA34-BC34,-9999)</f>
        <v>16</v>
      </c>
      <c r="BE34" s="36">
        <f>IF(AV34&gt;0,BA34/BC34,-0.001)</f>
        <v>1.173913043478261</v>
      </c>
      <c r="BF34" s="37">
        <f>IF(AV34&gt;0,BA34/AV34,-0.1)</f>
        <v>108</v>
      </c>
      <c r="BG34" s="28" t="s">
        <v>45</v>
      </c>
      <c r="BH34" s="38">
        <f>IF(AV34&gt;0,BC34/AV34,-0.1)</f>
        <v>92</v>
      </c>
      <c r="BI34" s="37">
        <f>IF(AV34&gt;0,BF34-BH34,-0.1)</f>
        <v>16</v>
      </c>
    </row>
    <row r="35" spans="1:61" s="40" customFormat="1" ht="12.75">
      <c r="A35" s="40" t="s">
        <v>78</v>
      </c>
      <c r="B35" s="41" t="s">
        <v>56</v>
      </c>
      <c r="C35" s="42">
        <f>R35+AG35+AV35</f>
        <v>3</v>
      </c>
      <c r="D35" s="43">
        <f>S35+AH35+AW35</f>
        <v>2</v>
      </c>
      <c r="E35" s="42" t="s">
        <v>43</v>
      </c>
      <c r="F35" s="44">
        <f>U35+AJ35+AY35</f>
        <v>1</v>
      </c>
      <c r="G35" s="45">
        <f>IF(C35&gt;0,D35/C35,-0.001)</f>
        <v>0.6666666666666666</v>
      </c>
      <c r="H35" s="46">
        <f>W35+AL35+BA35</f>
        <v>224</v>
      </c>
      <c r="I35" s="47" t="s">
        <v>45</v>
      </c>
      <c r="J35" s="48">
        <f>Y35+AN35+BC35</f>
        <v>189</v>
      </c>
      <c r="K35" s="49">
        <f>IF(C35&gt;0,H35-J35,-9999)</f>
        <v>35</v>
      </c>
      <c r="L35" s="50">
        <f>IF(C35&gt;0,H35/J35,-0.001)</f>
        <v>1.1851851851851851</v>
      </c>
      <c r="M35" s="51">
        <f>IF(C35&gt;0,H35/C35,-0.1)</f>
        <v>74.66666666666667</v>
      </c>
      <c r="N35" s="47" t="s">
        <v>45</v>
      </c>
      <c r="O35" s="52">
        <f>IF(C35&gt;0,J35/C35,-0.1)</f>
        <v>63</v>
      </c>
      <c r="P35" s="51">
        <f>IF(C35&gt;0,M35-O35,-0.1)</f>
        <v>11.666666666666671</v>
      </c>
      <c r="Q35" s="39"/>
      <c r="R35" s="42">
        <f>S35+U35</f>
        <v>1</v>
      </c>
      <c r="S35" s="43">
        <v>1</v>
      </c>
      <c r="T35" s="42" t="s">
        <v>43</v>
      </c>
      <c r="U35" s="44">
        <v>0</v>
      </c>
      <c r="V35" s="45">
        <f>IF(R35&gt;0,S35/R35,-0.001)</f>
        <v>1</v>
      </c>
      <c r="W35" s="46">
        <v>82</v>
      </c>
      <c r="X35" s="47" t="s">
        <v>45</v>
      </c>
      <c r="Y35" s="48">
        <v>72</v>
      </c>
      <c r="Z35" s="49">
        <f>IF(R35&gt;0,W35-Y35,-9999)</f>
        <v>10</v>
      </c>
      <c r="AA35" s="50">
        <f>IF(R35&gt;0,W35/Y35,-0.001)</f>
        <v>1.1388888888888888</v>
      </c>
      <c r="AB35" s="51">
        <f>IF(R35&gt;0,W35/R35,-0.1)</f>
        <v>82</v>
      </c>
      <c r="AC35" s="47" t="s">
        <v>45</v>
      </c>
      <c r="AD35" s="52">
        <f>IF(R35&gt;0,Y35/R35,-0.1)</f>
        <v>72</v>
      </c>
      <c r="AE35" s="51">
        <f>IF(R35&gt;0,AB35-AD35,-0.1)</f>
        <v>10</v>
      </c>
      <c r="AF35" s="39"/>
      <c r="AG35" s="42">
        <f>AH35+AJ35</f>
        <v>2</v>
      </c>
      <c r="AH35" s="43">
        <v>1</v>
      </c>
      <c r="AI35" s="42" t="s">
        <v>43</v>
      </c>
      <c r="AJ35" s="44">
        <v>1</v>
      </c>
      <c r="AK35" s="45">
        <f>IF(AG35&gt;0,AH35/AG35,-0.001)</f>
        <v>0.5</v>
      </c>
      <c r="AL35" s="46">
        <v>142</v>
      </c>
      <c r="AM35" s="47" t="s">
        <v>45</v>
      </c>
      <c r="AN35" s="48">
        <v>117</v>
      </c>
      <c r="AO35" s="49">
        <f>IF(AG35&gt;0,AL35-AN35,-9999)</f>
        <v>25</v>
      </c>
      <c r="AP35" s="50">
        <f>IF(AG35&gt;0,AL35/AN35,-0.001)</f>
        <v>1.2136752136752136</v>
      </c>
      <c r="AQ35" s="51">
        <f>IF(AG35&gt;0,AL35/AG35,-0.1)</f>
        <v>71</v>
      </c>
      <c r="AR35" s="47" t="s">
        <v>45</v>
      </c>
      <c r="AS35" s="52">
        <f>IF(AG35&gt;0,AN35/AG35,-0.1)</f>
        <v>58.5</v>
      </c>
      <c r="AT35" s="51">
        <f>IF(AG35&gt;0,AQ35-AS35,-0.1)</f>
        <v>12.5</v>
      </c>
      <c r="AU35" s="39" t="s">
        <v>47</v>
      </c>
      <c r="AV35" s="42">
        <f>AW35+AY35</f>
        <v>0</v>
      </c>
      <c r="AW35" s="43">
        <v>0</v>
      </c>
      <c r="AX35" s="42" t="s">
        <v>43</v>
      </c>
      <c r="AY35" s="44">
        <v>0</v>
      </c>
      <c r="AZ35" s="45">
        <f>IF(AV35&gt;0,AW35/AV35,-0.001)</f>
        <v>-0.001</v>
      </c>
      <c r="BA35" s="46">
        <v>0</v>
      </c>
      <c r="BB35" s="47" t="s">
        <v>45</v>
      </c>
      <c r="BC35" s="48">
        <v>0</v>
      </c>
      <c r="BD35" s="49">
        <f>IF(AV35&gt;0,BA35-BC35,-9999)</f>
        <v>-9999</v>
      </c>
      <c r="BE35" s="50">
        <f>IF(AV35&gt;0,BA35/BC35,-0.001)</f>
        <v>-0.001</v>
      </c>
      <c r="BF35" s="51">
        <f>IF(AV35&gt;0,BA35/AV35,-0.1)</f>
        <v>-0.1</v>
      </c>
      <c r="BG35" s="47" t="s">
        <v>45</v>
      </c>
      <c r="BH35" s="52">
        <f>IF(AV35&gt;0,BC35/AV35,-0.1)</f>
        <v>-0.1</v>
      </c>
      <c r="BI35" s="51">
        <f>IF(AV35&gt;0,BF35-BH35,-0.1)</f>
        <v>-0.1</v>
      </c>
    </row>
    <row r="36" spans="1:61" s="40" customFormat="1" ht="12.75">
      <c r="A36" s="27" t="s">
        <v>79</v>
      </c>
      <c r="B36" s="28" t="s">
        <v>56</v>
      </c>
      <c r="C36" s="29">
        <f>R36+AG36+AV36</f>
        <v>3</v>
      </c>
      <c r="D36" s="30">
        <f>S36+AH36+AW36</f>
        <v>2</v>
      </c>
      <c r="E36" s="29" t="s">
        <v>43</v>
      </c>
      <c r="F36" s="31">
        <f>U36+AJ36+AY36</f>
        <v>1</v>
      </c>
      <c r="G36" s="32">
        <f>IF(C36&gt;0,D36/C36,-0.001)</f>
        <v>0.6666666666666666</v>
      </c>
      <c r="H36" s="33">
        <f>W36+AL36+BA36</f>
        <v>202</v>
      </c>
      <c r="I36" s="28" t="s">
        <v>45</v>
      </c>
      <c r="J36" s="34">
        <f>Y36+AN36+BC36</f>
        <v>179</v>
      </c>
      <c r="K36" s="35">
        <f>IF(C36&gt;0,H36-J36,-9999)</f>
        <v>23</v>
      </c>
      <c r="L36" s="36">
        <f>IF(C36&gt;0,H36/J36,-0.001)</f>
        <v>1.1284916201117319</v>
      </c>
      <c r="M36" s="37">
        <f>IF(C36&gt;0,H36/C36,-0.1)</f>
        <v>67.33333333333333</v>
      </c>
      <c r="N36" s="28" t="s">
        <v>45</v>
      </c>
      <c r="O36" s="38">
        <f>IF(C36&gt;0,J36/C36,-0.1)</f>
        <v>59.666666666666664</v>
      </c>
      <c r="P36" s="37">
        <f>IF(C36&gt;0,M36-O36,-0.1)</f>
        <v>7.666666666666664</v>
      </c>
      <c r="Q36" s="39"/>
      <c r="R36" s="29">
        <f>S36+U36</f>
        <v>2</v>
      </c>
      <c r="S36" s="30">
        <v>1</v>
      </c>
      <c r="T36" s="29" t="s">
        <v>43</v>
      </c>
      <c r="U36" s="31">
        <v>1</v>
      </c>
      <c r="V36" s="32">
        <f>IF(R36&gt;0,S36/R36,-0.001)</f>
        <v>0.5</v>
      </c>
      <c r="W36" s="33">
        <v>131</v>
      </c>
      <c r="X36" s="28" t="s">
        <v>45</v>
      </c>
      <c r="Y36" s="34">
        <v>115</v>
      </c>
      <c r="Z36" s="35">
        <f>IF(R36&gt;0,W36-Y36,-9999)</f>
        <v>16</v>
      </c>
      <c r="AA36" s="36">
        <f>IF(R36&gt;0,W36/Y36,-0.001)</f>
        <v>1.1391304347826088</v>
      </c>
      <c r="AB36" s="37">
        <f>IF(R36&gt;0,W36/R36,-0.1)</f>
        <v>65.5</v>
      </c>
      <c r="AC36" s="28" t="s">
        <v>45</v>
      </c>
      <c r="AD36" s="38">
        <f>IF(R36&gt;0,Y36/R36,-0.1)</f>
        <v>57.5</v>
      </c>
      <c r="AE36" s="37">
        <f>IF(R36&gt;0,AB36-AD36,-0.1)</f>
        <v>8</v>
      </c>
      <c r="AF36" s="39"/>
      <c r="AG36" s="29">
        <f>AH36+AJ36</f>
        <v>1</v>
      </c>
      <c r="AH36" s="30">
        <v>1</v>
      </c>
      <c r="AI36" s="29" t="s">
        <v>43</v>
      </c>
      <c r="AJ36" s="31">
        <v>0</v>
      </c>
      <c r="AK36" s="32">
        <f>IF(AG36&gt;0,AH36/AG36,-0.001)</f>
        <v>1</v>
      </c>
      <c r="AL36" s="33">
        <v>71</v>
      </c>
      <c r="AM36" s="28" t="s">
        <v>45</v>
      </c>
      <c r="AN36" s="34">
        <v>64</v>
      </c>
      <c r="AO36" s="35">
        <f>IF(AG36&gt;0,AL36-AN36,-9999)</f>
        <v>7</v>
      </c>
      <c r="AP36" s="36">
        <f>IF(AG36&gt;0,AL36/AN36,-0.001)</f>
        <v>1.109375</v>
      </c>
      <c r="AQ36" s="37">
        <f>IF(AG36&gt;0,AL36/AG36,-0.1)</f>
        <v>71</v>
      </c>
      <c r="AR36" s="28" t="s">
        <v>45</v>
      </c>
      <c r="AS36" s="38">
        <f>IF(AG36&gt;0,AN36/AG36,-0.1)</f>
        <v>64</v>
      </c>
      <c r="AT36" s="37">
        <f>IF(AG36&gt;0,AQ36-AS36,-0.1)</f>
        <v>7</v>
      </c>
      <c r="AU36" s="39" t="s">
        <v>47</v>
      </c>
      <c r="AV36" s="29">
        <f>AW36+AY36</f>
        <v>0</v>
      </c>
      <c r="AW36" s="30">
        <v>0</v>
      </c>
      <c r="AX36" s="29" t="s">
        <v>43</v>
      </c>
      <c r="AY36" s="31">
        <v>0</v>
      </c>
      <c r="AZ36" s="32">
        <f>IF(AV36&gt;0,AW36/AV36,-0.001)</f>
        <v>-0.001</v>
      </c>
      <c r="BA36" s="33">
        <v>0</v>
      </c>
      <c r="BB36" s="28" t="s">
        <v>45</v>
      </c>
      <c r="BC36" s="34">
        <v>0</v>
      </c>
      <c r="BD36" s="35">
        <f>IF(AV36&gt;0,BA36-BC36,-9999)</f>
        <v>-9999</v>
      </c>
      <c r="BE36" s="36">
        <f>IF(AV36&gt;0,BA36/BC36,-0.001)</f>
        <v>-0.001</v>
      </c>
      <c r="BF36" s="37">
        <f>IF(AV36&gt;0,BA36/AV36,-0.1)</f>
        <v>-0.1</v>
      </c>
      <c r="BG36" s="28" t="s">
        <v>45</v>
      </c>
      <c r="BH36" s="38">
        <f>IF(AV36&gt;0,BC36/AV36,-0.1)</f>
        <v>-0.1</v>
      </c>
      <c r="BI36" s="37">
        <f>IF(AV36&gt;0,BF36-BH36,-0.1)</f>
        <v>-0.1</v>
      </c>
    </row>
    <row r="37" spans="1:61" s="40" customFormat="1" ht="12.75">
      <c r="A37" s="40" t="s">
        <v>80</v>
      </c>
      <c r="B37" s="41" t="s">
        <v>56</v>
      </c>
      <c r="C37" s="42">
        <f>R37+AG37+AV37</f>
        <v>2</v>
      </c>
      <c r="D37" s="43">
        <f>S37+AH37+AW37</f>
        <v>1</v>
      </c>
      <c r="E37" s="42" t="s">
        <v>43</v>
      </c>
      <c r="F37" s="44">
        <f>U37+AJ37+AY37</f>
        <v>1</v>
      </c>
      <c r="G37" s="45">
        <f>IF(C37&gt;0,D37/C37,-0.001)</f>
        <v>0.5</v>
      </c>
      <c r="H37" s="46">
        <f>W37+AL37+BA37</f>
        <v>172</v>
      </c>
      <c r="I37" s="47" t="s">
        <v>45</v>
      </c>
      <c r="J37" s="48">
        <f>Y37+AN37+BC37</f>
        <v>115</v>
      </c>
      <c r="K37" s="49">
        <f>IF(C37&gt;0,H37-J37,-9999)</f>
        <v>57</v>
      </c>
      <c r="L37" s="50">
        <f>IF(C37&gt;0,H37/J37,-0.001)</f>
        <v>1.4956521739130435</v>
      </c>
      <c r="M37" s="51">
        <f>IF(C37&gt;0,H37/C37,-0.1)</f>
        <v>86</v>
      </c>
      <c r="N37" s="47" t="s">
        <v>45</v>
      </c>
      <c r="O37" s="52">
        <f>IF(C37&gt;0,J37/C37,-0.1)</f>
        <v>57.5</v>
      </c>
      <c r="P37" s="51">
        <f>IF(C37&gt;0,M37-O37,-0.1)</f>
        <v>28.5</v>
      </c>
      <c r="Q37" s="39"/>
      <c r="R37" s="42">
        <f>S37+U37</f>
        <v>0</v>
      </c>
      <c r="S37" s="43">
        <v>0</v>
      </c>
      <c r="T37" s="42" t="s">
        <v>43</v>
      </c>
      <c r="U37" s="44">
        <v>0</v>
      </c>
      <c r="V37" s="45">
        <f>IF(R37&gt;0,S37/R37,-0.001)</f>
        <v>-0.001</v>
      </c>
      <c r="W37" s="46">
        <v>0</v>
      </c>
      <c r="X37" s="47" t="s">
        <v>45</v>
      </c>
      <c r="Y37" s="48">
        <v>0</v>
      </c>
      <c r="Z37" s="49">
        <f>IF(R37&gt;0,W37-Y37,-9999)</f>
        <v>-9999</v>
      </c>
      <c r="AA37" s="50">
        <f>IF(R37&gt;0,W37/Y37,-0.001)</f>
        <v>-0.001</v>
      </c>
      <c r="AB37" s="51">
        <f>IF(R37&gt;0,W37/R37,-0.1)</f>
        <v>-0.1</v>
      </c>
      <c r="AC37" s="47" t="s">
        <v>45</v>
      </c>
      <c r="AD37" s="52">
        <f>IF(R37&gt;0,Y37/R37,-0.1)</f>
        <v>-0.1</v>
      </c>
      <c r="AE37" s="51">
        <f>IF(R37&gt;0,AB37-AD37,-0.1)</f>
        <v>-0.1</v>
      </c>
      <c r="AF37" s="39"/>
      <c r="AG37" s="42">
        <f>AH37+AJ37</f>
        <v>2</v>
      </c>
      <c r="AH37" s="43">
        <v>1</v>
      </c>
      <c r="AI37" s="42" t="s">
        <v>43</v>
      </c>
      <c r="AJ37" s="44">
        <v>1</v>
      </c>
      <c r="AK37" s="45">
        <f>IF(AG37&gt;0,AH37/AG37,-0.001)</f>
        <v>0.5</v>
      </c>
      <c r="AL37" s="46">
        <v>172</v>
      </c>
      <c r="AM37" s="47" t="s">
        <v>45</v>
      </c>
      <c r="AN37" s="48">
        <v>115</v>
      </c>
      <c r="AO37" s="49">
        <f>IF(AG37&gt;0,AL37-AN37,-9999)</f>
        <v>57</v>
      </c>
      <c r="AP37" s="50">
        <f>IF(AG37&gt;0,AL37/AN37,-0.001)</f>
        <v>1.4956521739130435</v>
      </c>
      <c r="AQ37" s="51">
        <f>IF(AG37&gt;0,AL37/AG37,-0.1)</f>
        <v>86</v>
      </c>
      <c r="AR37" s="47" t="s">
        <v>45</v>
      </c>
      <c r="AS37" s="52">
        <f>IF(AG37&gt;0,AN37/AG37,-0.1)</f>
        <v>57.5</v>
      </c>
      <c r="AT37" s="51">
        <f>IF(AG37&gt;0,AQ37-AS37,-0.1)</f>
        <v>28.5</v>
      </c>
      <c r="AU37" s="39" t="s">
        <v>47</v>
      </c>
      <c r="AV37" s="42">
        <f>AW37+AY37</f>
        <v>0</v>
      </c>
      <c r="AW37" s="43">
        <v>0</v>
      </c>
      <c r="AX37" s="42" t="s">
        <v>43</v>
      </c>
      <c r="AY37" s="44">
        <v>0</v>
      </c>
      <c r="AZ37" s="45">
        <f>IF(AV37&gt;0,AW37/AV37,-0.001)</f>
        <v>-0.001</v>
      </c>
      <c r="BA37" s="46">
        <v>0</v>
      </c>
      <c r="BB37" s="47" t="s">
        <v>45</v>
      </c>
      <c r="BC37" s="48">
        <v>0</v>
      </c>
      <c r="BD37" s="49">
        <f>IF(AV37&gt;0,BA37-BC37,-9999)</f>
        <v>-9999</v>
      </c>
      <c r="BE37" s="50">
        <f>IF(AV37&gt;0,BA37/BC37,-0.001)</f>
        <v>-0.001</v>
      </c>
      <c r="BF37" s="51">
        <f>IF(AV37&gt;0,BA37/AV37,-0.1)</f>
        <v>-0.1</v>
      </c>
      <c r="BG37" s="47" t="s">
        <v>45</v>
      </c>
      <c r="BH37" s="52">
        <f>IF(AV37&gt;0,BC37/AV37,-0.1)</f>
        <v>-0.1</v>
      </c>
      <c r="BI37" s="51">
        <f>IF(AV37&gt;0,BF37-BH37,-0.1)</f>
        <v>-0.1</v>
      </c>
    </row>
    <row r="38" spans="1:61" s="40" customFormat="1" ht="12.75">
      <c r="A38" s="27" t="s">
        <v>81</v>
      </c>
      <c r="B38" s="28" t="s">
        <v>56</v>
      </c>
      <c r="C38" s="29">
        <f>R38+AG38+AV38</f>
        <v>2</v>
      </c>
      <c r="D38" s="30">
        <f>S38+AH38+AW38</f>
        <v>1</v>
      </c>
      <c r="E38" s="29" t="s">
        <v>43</v>
      </c>
      <c r="F38" s="31">
        <f>U38+AJ38+AY38</f>
        <v>1</v>
      </c>
      <c r="G38" s="32">
        <f>IF(C38&gt;0,D38/C38,-0.001)</f>
        <v>0.5</v>
      </c>
      <c r="H38" s="33">
        <f>W38+AL38+BA38</f>
        <v>149</v>
      </c>
      <c r="I38" s="28" t="s">
        <v>45</v>
      </c>
      <c r="J38" s="34">
        <f>Y38+AN38+BC38</f>
        <v>124</v>
      </c>
      <c r="K38" s="35">
        <f>IF(C38&gt;0,H38-J38,-9999)</f>
        <v>25</v>
      </c>
      <c r="L38" s="36">
        <f>IF(C38&gt;0,H38/J38,-0.001)</f>
        <v>1.2016129032258065</v>
      </c>
      <c r="M38" s="37">
        <f>IF(C38&gt;0,H38/C38,-0.1)</f>
        <v>74.5</v>
      </c>
      <c r="N38" s="28" t="s">
        <v>45</v>
      </c>
      <c r="O38" s="38">
        <f>IF(C38&gt;0,J38/C38,-0.1)</f>
        <v>62</v>
      </c>
      <c r="P38" s="37">
        <f>IF(C38&gt;0,M38-O38,-0.1)</f>
        <v>12.5</v>
      </c>
      <c r="Q38" s="39"/>
      <c r="R38" s="29">
        <f>S38+U38</f>
        <v>1</v>
      </c>
      <c r="S38" s="30">
        <v>0</v>
      </c>
      <c r="T38" s="29" t="s">
        <v>43</v>
      </c>
      <c r="U38" s="31">
        <v>1</v>
      </c>
      <c r="V38" s="32">
        <f>IF(R38&gt;0,S38/R38,-0.001)</f>
        <v>0</v>
      </c>
      <c r="W38" s="33">
        <v>72</v>
      </c>
      <c r="X38" s="28" t="s">
        <v>45</v>
      </c>
      <c r="Y38" s="34" t="s">
        <v>97</v>
      </c>
      <c r="Z38" s="35">
        <f>IF(R38&gt;0,W38-Y38,-9999)</f>
        <v>-12</v>
      </c>
      <c r="AA38" s="36">
        <f>IF(R38&gt;0,W38/Y38,-0.001)</f>
        <v>0.8571428571428571</v>
      </c>
      <c r="AB38" s="37">
        <f>IF(R38&gt;0,W38/R38,-0.1)</f>
        <v>72</v>
      </c>
      <c r="AC38" s="28" t="s">
        <v>45</v>
      </c>
      <c r="AD38" s="38">
        <f>IF(R38&gt;0,Y38/R38,-0.1)</f>
        <v>84</v>
      </c>
      <c r="AE38" s="37">
        <f>IF(R38&gt;0,AB38-AD38,-0.1)</f>
        <v>-12</v>
      </c>
      <c r="AF38" s="39"/>
      <c r="AG38" s="29">
        <f>AH38+AJ38</f>
        <v>1</v>
      </c>
      <c r="AH38" s="30">
        <v>1</v>
      </c>
      <c r="AI38" s="29" t="s">
        <v>43</v>
      </c>
      <c r="AJ38" s="31">
        <v>0</v>
      </c>
      <c r="AK38" s="32">
        <f>IF(AG38&gt;0,AH38/AG38,-0.001)</f>
        <v>1</v>
      </c>
      <c r="AL38" s="33">
        <v>77</v>
      </c>
      <c r="AM38" s="28" t="s">
        <v>45</v>
      </c>
      <c r="AN38" s="34" t="s">
        <v>98</v>
      </c>
      <c r="AO38" s="35">
        <f>IF(AG38&gt;0,AL38-AN38,-9999)</f>
        <v>37</v>
      </c>
      <c r="AP38" s="36">
        <f>IF(AG38&gt;0,AL38/AN38,-0.001)</f>
        <v>1.925</v>
      </c>
      <c r="AQ38" s="37">
        <f>IF(AG38&gt;0,AL38/AG38,-0.1)</f>
        <v>77</v>
      </c>
      <c r="AR38" s="28" t="s">
        <v>45</v>
      </c>
      <c r="AS38" s="38">
        <f>IF(AG38&gt;0,AN38/AG38,-0.1)</f>
        <v>40</v>
      </c>
      <c r="AT38" s="37">
        <f>IF(AG38&gt;0,AQ38-AS38,-0.1)</f>
        <v>37</v>
      </c>
      <c r="AU38" s="39"/>
      <c r="AV38" s="29">
        <f>AW38+AY38</f>
        <v>0</v>
      </c>
      <c r="AW38" s="30">
        <v>0</v>
      </c>
      <c r="AX38" s="29" t="s">
        <v>43</v>
      </c>
      <c r="AY38" s="31">
        <v>0</v>
      </c>
      <c r="AZ38" s="32">
        <f>IF(AV38&gt;0,AW38/AV38,-0.001)</f>
        <v>-0.001</v>
      </c>
      <c r="BA38" s="33">
        <v>0</v>
      </c>
      <c r="BB38" s="28" t="s">
        <v>45</v>
      </c>
      <c r="BC38" s="34">
        <v>0</v>
      </c>
      <c r="BD38" s="35">
        <f>IF(AV38&gt;0,BA38-BC38,-9999)</f>
        <v>-9999</v>
      </c>
      <c r="BE38" s="36">
        <f>IF(AV38&gt;0,BA38/BC38,-0.001)</f>
        <v>-0.001</v>
      </c>
      <c r="BF38" s="37">
        <f>IF(AV38&gt;0,BA38/AV38,-0.1)</f>
        <v>-0.1</v>
      </c>
      <c r="BG38" s="28" t="s">
        <v>45</v>
      </c>
      <c r="BH38" s="38">
        <f>IF(AV38&gt;0,BC38/AV38,-0.1)</f>
        <v>-0.1</v>
      </c>
      <c r="BI38" s="37">
        <f>IF(AV38&gt;0,BF38-BH38,-0.1)</f>
        <v>-0.1</v>
      </c>
    </row>
    <row r="39" spans="1:61" s="40" customFormat="1" ht="12.75">
      <c r="A39" s="40" t="s">
        <v>82</v>
      </c>
      <c r="B39" s="41" t="s">
        <v>56</v>
      </c>
      <c r="C39" s="42">
        <f>R39+AG39+AV39</f>
        <v>3</v>
      </c>
      <c r="D39" s="43">
        <f>S39+AH39+AW39</f>
        <v>2</v>
      </c>
      <c r="E39" s="42" t="s">
        <v>43</v>
      </c>
      <c r="F39" s="44">
        <f>U39+AJ39+AY39</f>
        <v>1</v>
      </c>
      <c r="G39" s="45">
        <f>IF(C39&gt;0,D39/C39,-0.001)</f>
        <v>0.6666666666666666</v>
      </c>
      <c r="H39" s="46">
        <f>W39+AL39+BA39</f>
        <v>224</v>
      </c>
      <c r="I39" s="47" t="s">
        <v>45</v>
      </c>
      <c r="J39" s="48">
        <f>Y39+AN39+BC39</f>
        <v>222</v>
      </c>
      <c r="K39" s="49">
        <f>IF(C39&gt;0,H39-J39,-9999)</f>
        <v>2</v>
      </c>
      <c r="L39" s="50">
        <f>IF(C39&gt;0,H39/J39,-0.001)</f>
        <v>1.009009009009009</v>
      </c>
      <c r="M39" s="51">
        <f>IF(C39&gt;0,H39/C39,-0.1)</f>
        <v>74.66666666666667</v>
      </c>
      <c r="N39" s="47" t="s">
        <v>45</v>
      </c>
      <c r="O39" s="52">
        <f>IF(C39&gt;0,J39/C39,-0.1)</f>
        <v>74</v>
      </c>
      <c r="P39" s="51">
        <f>IF(C39&gt;0,M39-O39,-0.1)</f>
        <v>0.6666666666666714</v>
      </c>
      <c r="Q39" s="39"/>
      <c r="R39" s="42">
        <f>S39+U39</f>
        <v>1</v>
      </c>
      <c r="S39" s="43">
        <v>0</v>
      </c>
      <c r="T39" s="42" t="s">
        <v>43</v>
      </c>
      <c r="U39" s="44">
        <v>1</v>
      </c>
      <c r="V39" s="45">
        <f>IF(R39&gt;0,S39/R39,-0.001)</f>
        <v>0</v>
      </c>
      <c r="W39" s="46">
        <v>69</v>
      </c>
      <c r="X39" s="47" t="s">
        <v>45</v>
      </c>
      <c r="Y39" s="48">
        <v>79</v>
      </c>
      <c r="Z39" s="49">
        <f>IF(R39&gt;0,W39-Y39,-9999)</f>
        <v>-10</v>
      </c>
      <c r="AA39" s="50">
        <f>IF(R39&gt;0,W39/Y39,-0.001)</f>
        <v>0.8734177215189873</v>
      </c>
      <c r="AB39" s="51">
        <f>IF(R39&gt;0,W39/R39,-0.1)</f>
        <v>69</v>
      </c>
      <c r="AC39" s="47" t="s">
        <v>45</v>
      </c>
      <c r="AD39" s="52">
        <f>IF(R39&gt;0,Y39/R39,-0.1)</f>
        <v>79</v>
      </c>
      <c r="AE39" s="51">
        <f>IF(R39&gt;0,AB39-AD39,-0.1)</f>
        <v>-10</v>
      </c>
      <c r="AF39" s="39"/>
      <c r="AG39" s="42">
        <f>AH39+AJ39</f>
        <v>2</v>
      </c>
      <c r="AH39" s="43">
        <v>2</v>
      </c>
      <c r="AI39" s="42" t="s">
        <v>43</v>
      </c>
      <c r="AJ39" s="44">
        <v>0</v>
      </c>
      <c r="AK39" s="45">
        <f>IF(AG39&gt;0,AH39/AG39,-0.001)</f>
        <v>1</v>
      </c>
      <c r="AL39" s="46">
        <v>155</v>
      </c>
      <c r="AM39" s="47" t="s">
        <v>45</v>
      </c>
      <c r="AN39" s="48">
        <v>143</v>
      </c>
      <c r="AO39" s="49">
        <f>IF(AG39&gt;0,AL39-AN39,-9999)</f>
        <v>12</v>
      </c>
      <c r="AP39" s="50">
        <f>IF(AG39&gt;0,AL39/AN39,-0.001)</f>
        <v>1.083916083916084</v>
      </c>
      <c r="AQ39" s="51">
        <f>IF(AG39&gt;0,AL39/AG39,-0.1)</f>
        <v>77.5</v>
      </c>
      <c r="AR39" s="47" t="s">
        <v>45</v>
      </c>
      <c r="AS39" s="52">
        <f>IF(AG39&gt;0,AN39/AG39,-0.1)</f>
        <v>71.5</v>
      </c>
      <c r="AT39" s="51">
        <f>IF(AG39&gt;0,AQ39-AS39,-0.1)</f>
        <v>6</v>
      </c>
      <c r="AU39" s="39"/>
      <c r="AV39" s="42">
        <f>AW39+AY39</f>
        <v>0</v>
      </c>
      <c r="AW39" s="43">
        <v>0</v>
      </c>
      <c r="AX39" s="42" t="s">
        <v>43</v>
      </c>
      <c r="AY39" s="44">
        <v>0</v>
      </c>
      <c r="AZ39" s="45">
        <f>IF(AV39&gt;0,AW39/AV39,-0.001)</f>
        <v>-0.001</v>
      </c>
      <c r="BA39" s="46">
        <v>0</v>
      </c>
      <c r="BB39" s="47" t="s">
        <v>45</v>
      </c>
      <c r="BC39" s="48">
        <v>0</v>
      </c>
      <c r="BD39" s="49">
        <f>IF(AV39&gt;0,BA39-BC39,-9999)</f>
        <v>-9999</v>
      </c>
      <c r="BE39" s="50">
        <f>IF(AV39&gt;0,BA39/BC39,-0.001)</f>
        <v>-0.001</v>
      </c>
      <c r="BF39" s="51">
        <f>IF(AV39&gt;0,BA39/AV39,-0.1)</f>
        <v>-0.1</v>
      </c>
      <c r="BG39" s="47" t="s">
        <v>45</v>
      </c>
      <c r="BH39" s="52">
        <f>IF(AV39&gt;0,BC39/AV39,-0.1)</f>
        <v>-0.1</v>
      </c>
      <c r="BI39" s="51">
        <f>IF(AV39&gt;0,BF39-BH39,-0.1)</f>
        <v>-0.1</v>
      </c>
    </row>
    <row r="40" spans="1:61" s="65" customFormat="1" ht="12.75">
      <c r="A40" s="53"/>
      <c r="B40" s="54"/>
      <c r="C40" s="55"/>
      <c r="D40" s="56"/>
      <c r="E40" s="55"/>
      <c r="F40" s="57"/>
      <c r="G40" s="58"/>
      <c r="H40" s="59"/>
      <c r="I40" s="54"/>
      <c r="J40" s="60"/>
      <c r="K40" s="61"/>
      <c r="L40" s="62"/>
      <c r="M40" s="63"/>
      <c r="N40" s="54"/>
      <c r="O40" s="64"/>
      <c r="P40" s="63"/>
      <c r="Q40" s="39"/>
      <c r="R40" s="55"/>
      <c r="S40" s="56"/>
      <c r="T40" s="55"/>
      <c r="U40" s="57"/>
      <c r="V40" s="58"/>
      <c r="W40" s="59"/>
      <c r="X40" s="54"/>
      <c r="Y40" s="60"/>
      <c r="Z40" s="61"/>
      <c r="AA40" s="62"/>
      <c r="AB40" s="63"/>
      <c r="AC40" s="54"/>
      <c r="AD40" s="64"/>
      <c r="AE40" s="63"/>
      <c r="AF40" s="39"/>
      <c r="AG40" s="55"/>
      <c r="AH40" s="56"/>
      <c r="AI40" s="55"/>
      <c r="AJ40" s="57"/>
      <c r="AK40" s="58"/>
      <c r="AL40" s="59"/>
      <c r="AM40" s="54"/>
      <c r="AN40" s="60"/>
      <c r="AO40" s="61"/>
      <c r="AP40" s="62"/>
      <c r="AQ40" s="63"/>
      <c r="AR40" s="54"/>
      <c r="AS40" s="64"/>
      <c r="AT40" s="63"/>
      <c r="AU40" s="39"/>
      <c r="AV40" s="55"/>
      <c r="AW40" s="56"/>
      <c r="AX40" s="55"/>
      <c r="AY40" s="57"/>
      <c r="AZ40" s="58"/>
      <c r="BA40" s="59"/>
      <c r="BB40" s="54"/>
      <c r="BC40" s="60"/>
      <c r="BD40" s="61"/>
      <c r="BE40" s="62"/>
      <c r="BF40" s="63"/>
      <c r="BG40" s="54"/>
      <c r="BH40" s="64"/>
      <c r="BI40" s="63"/>
    </row>
    <row r="41" spans="1:61" ht="12.75">
      <c r="A41" s="66" t="s">
        <v>83</v>
      </c>
      <c r="B41" s="67" t="s">
        <v>49</v>
      </c>
      <c r="C41" s="29">
        <f>R41+AG41+AV41</f>
        <v>12</v>
      </c>
      <c r="D41" s="30">
        <f>S41+AH41+AW41</f>
        <v>6</v>
      </c>
      <c r="E41" s="29" t="s">
        <v>43</v>
      </c>
      <c r="F41" s="31">
        <f>U41+AJ41+AY41</f>
        <v>6</v>
      </c>
      <c r="G41" s="32">
        <f>IF(C41&gt;0,D41/C41,-0.001)</f>
        <v>0.5</v>
      </c>
      <c r="H41" s="33">
        <f>W41+AL41+BA41</f>
        <v>860</v>
      </c>
      <c r="I41" s="28" t="s">
        <v>45</v>
      </c>
      <c r="J41" s="34">
        <f>Y41+AN41+BC41</f>
        <v>902</v>
      </c>
      <c r="K41" s="35">
        <f>IF(C41&gt;0,H41-J41,-9999)</f>
        <v>-42</v>
      </c>
      <c r="L41" s="36">
        <f>IF(C41&gt;0,H41/J41,-0.001)</f>
        <v>0.9534368070953437</v>
      </c>
      <c r="M41" s="37">
        <f>IF(C41&gt;0,H41/C41,-0.1)</f>
        <v>71.66666666666667</v>
      </c>
      <c r="N41" s="28" t="s">
        <v>45</v>
      </c>
      <c r="O41" s="38">
        <f>IF(C41&gt;0,J41/C41,-0.1)</f>
        <v>75.16666666666667</v>
      </c>
      <c r="P41" s="37">
        <f>IF(C41&gt;0,M41-O41,-0.1)</f>
        <v>-3.5</v>
      </c>
      <c r="Q41" s="39" t="s">
        <v>47</v>
      </c>
      <c r="R41" s="68">
        <f>S41+U41</f>
        <v>3</v>
      </c>
      <c r="S41" s="69">
        <f>SUM(S8:S12)</f>
        <v>2</v>
      </c>
      <c r="T41" s="68" t="s">
        <v>43</v>
      </c>
      <c r="U41" s="70">
        <f>SUM(U8:U12)</f>
        <v>1</v>
      </c>
      <c r="V41" s="32">
        <f>IF(R41&gt;0,S41/R41,-0.001)</f>
        <v>0.6666666666666666</v>
      </c>
      <c r="W41" s="71">
        <f>SUM(W8:W12)</f>
        <v>199</v>
      </c>
      <c r="X41" s="67" t="s">
        <v>45</v>
      </c>
      <c r="Y41" s="72">
        <f>SUM(Y8:Y12)</f>
        <v>216</v>
      </c>
      <c r="Z41" s="35">
        <f>IF(R41&gt;0,W41-Y41,-9999)</f>
        <v>-17</v>
      </c>
      <c r="AA41" s="36">
        <f>IF(R41&gt;0,W41/Y41,-0.001)</f>
        <v>0.9212962962962963</v>
      </c>
      <c r="AB41" s="37">
        <f>IF(R41&gt;0,W41/R41,-0.1)</f>
        <v>66.33333333333333</v>
      </c>
      <c r="AC41" s="28" t="s">
        <v>45</v>
      </c>
      <c r="AD41" s="38">
        <f>IF(R41&gt;0,Y41/R41,-0.1)</f>
        <v>72</v>
      </c>
      <c r="AE41" s="37">
        <f>IF(R41&gt;0,AB41-AD41,-0.1)</f>
        <v>-5.666666666666671</v>
      </c>
      <c r="AF41" s="39" t="s">
        <v>47</v>
      </c>
      <c r="AG41" s="68">
        <f>AH41+AJ41</f>
        <v>9</v>
      </c>
      <c r="AH41" s="69">
        <f>SUM(AH8:AH12)</f>
        <v>4</v>
      </c>
      <c r="AI41" s="68" t="s">
        <v>43</v>
      </c>
      <c r="AJ41" s="70">
        <f>SUM(AJ8:AJ12)</f>
        <v>5</v>
      </c>
      <c r="AK41" s="32">
        <f>IF(AG41&gt;0,AH41/AG41,-0.001)</f>
        <v>0.4444444444444444</v>
      </c>
      <c r="AL41" s="71">
        <f>SUM(AL8:AL12)</f>
        <v>661</v>
      </c>
      <c r="AM41" s="67" t="s">
        <v>45</v>
      </c>
      <c r="AN41" s="72">
        <f>SUM(AN8:AN12)</f>
        <v>686</v>
      </c>
      <c r="AO41" s="35">
        <f>IF(AG41&gt;0,AL41-AN41,-9999)</f>
        <v>-25</v>
      </c>
      <c r="AP41" s="36">
        <f>IF(AG41&gt;0,AL41/AN41,-0.001)</f>
        <v>0.9635568513119533</v>
      </c>
      <c r="AQ41" s="37">
        <f>IF(AG41&gt;0,AL41/AG41,-0.1)</f>
        <v>73.44444444444444</v>
      </c>
      <c r="AR41" s="28" t="s">
        <v>45</v>
      </c>
      <c r="AS41" s="38">
        <f>IF(AG41&gt;0,AN41/AG41,-0.1)</f>
        <v>76.22222222222223</v>
      </c>
      <c r="AT41" s="37">
        <f>IF(AG41&gt;0,AQ41-AS41,-0.1)</f>
        <v>-2.7777777777777857</v>
      </c>
      <c r="AU41" s="39" t="s">
        <v>47</v>
      </c>
      <c r="AV41" s="68">
        <f>AW41+AY41</f>
        <v>0</v>
      </c>
      <c r="AW41" s="69">
        <f>SUM(AW8:AW12)</f>
        <v>0</v>
      </c>
      <c r="AX41" s="68" t="s">
        <v>43</v>
      </c>
      <c r="AY41" s="70">
        <f>SUM(AY8:AY12)</f>
        <v>0</v>
      </c>
      <c r="AZ41" s="32">
        <f>IF(AV41&gt;0,AW41/AV41,-0.001)</f>
        <v>-0.001</v>
      </c>
      <c r="BA41" s="71">
        <f>SUM(BA8:BA12)</f>
        <v>0</v>
      </c>
      <c r="BB41" s="67" t="s">
        <v>45</v>
      </c>
      <c r="BC41" s="72">
        <f>SUM(BC8:BC12)</f>
        <v>0</v>
      </c>
      <c r="BD41" s="35">
        <f>IF(AV41&gt;0,BA41-BC41,-9999)</f>
        <v>-9999</v>
      </c>
      <c r="BE41" s="36">
        <f>IF(AV41&gt;0,BA41/BC41,-0.001)</f>
        <v>-0.001</v>
      </c>
      <c r="BF41" s="37">
        <f>IF(AV41&gt;0,BA41/AV41,-0.1)</f>
        <v>-0.1</v>
      </c>
      <c r="BG41" s="28" t="s">
        <v>45</v>
      </c>
      <c r="BH41" s="38">
        <f>IF(AV41&gt;0,BC41/AV41,-0.1)</f>
        <v>-0.1</v>
      </c>
      <c r="BI41" s="37">
        <f>IF(AV41&gt;0,BF41-BH41,-0.1)</f>
        <v>-0.1</v>
      </c>
    </row>
    <row r="42" spans="1:61" s="40" customFormat="1" ht="12.75">
      <c r="A42" s="40" t="s">
        <v>83</v>
      </c>
      <c r="B42" s="41" t="s">
        <v>56</v>
      </c>
      <c r="C42" s="42">
        <f>R42+AG42+AV42</f>
        <v>88</v>
      </c>
      <c r="D42" s="43">
        <f>S42+AH42+AW42</f>
        <v>60</v>
      </c>
      <c r="E42" s="42" t="s">
        <v>43</v>
      </c>
      <c r="F42" s="44">
        <f>U42+AJ42+AY42</f>
        <v>28</v>
      </c>
      <c r="G42" s="45">
        <f>IF(C42&gt;0,D42/C42,-0.001)</f>
        <v>0.6818181818181818</v>
      </c>
      <c r="H42" s="46">
        <f>W42+AL42+BA42</f>
        <v>6737</v>
      </c>
      <c r="I42" s="47" t="s">
        <v>45</v>
      </c>
      <c r="J42" s="48">
        <f>Y42+AN42+BC42</f>
        <v>5601</v>
      </c>
      <c r="K42" s="49">
        <f>IF(C42&gt;0,H42-J42,-9999)</f>
        <v>1136</v>
      </c>
      <c r="L42" s="50">
        <f>IF(C42&gt;0,H42/J42,-0.001)</f>
        <v>1.202820924834851</v>
      </c>
      <c r="M42" s="51">
        <f>IF(C42&gt;0,H42/C42,-0.1)</f>
        <v>76.55681818181819</v>
      </c>
      <c r="N42" s="47" t="s">
        <v>45</v>
      </c>
      <c r="O42" s="52">
        <f>IF(C42&gt;0,J42/C42,-0.1)</f>
        <v>63.64772727272727</v>
      </c>
      <c r="P42" s="51">
        <f>IF(C42&gt;0,M42-O42,-0.1)</f>
        <v>12.909090909090914</v>
      </c>
      <c r="Q42" s="39" t="s">
        <v>47</v>
      </c>
      <c r="R42" s="42">
        <f>S42+U42</f>
        <v>16</v>
      </c>
      <c r="S42" s="43">
        <f>SUM(S13:S39)</f>
        <v>7</v>
      </c>
      <c r="T42" s="42" t="s">
        <v>43</v>
      </c>
      <c r="U42" s="44">
        <f>SUM(U13:U39)</f>
        <v>9</v>
      </c>
      <c r="V42" s="45">
        <f>IF(R42&gt;0,S42/(R42-1),-0.001)</f>
        <v>0.4666666666666667</v>
      </c>
      <c r="W42" s="46">
        <f>SUM(W13:W39)</f>
        <v>1120</v>
      </c>
      <c r="X42" s="47" t="s">
        <v>45</v>
      </c>
      <c r="Y42" s="48">
        <f>SUM(Y13:Y39)</f>
        <v>1062</v>
      </c>
      <c r="Z42" s="49">
        <f>IF(R42&gt;0,W42-Y42,-9999)</f>
        <v>58</v>
      </c>
      <c r="AA42" s="50">
        <f>IF(R42&gt;0,W42/Y42,-0.001)</f>
        <v>1.054613935969868</v>
      </c>
      <c r="AB42" s="51">
        <f>IF(R42&gt;0,W42/R42,-0.1)</f>
        <v>70</v>
      </c>
      <c r="AC42" s="47" t="s">
        <v>45</v>
      </c>
      <c r="AD42" s="52">
        <f>IF(R42&gt;0,Y42/R42,-0.1)</f>
        <v>66.375</v>
      </c>
      <c r="AE42" s="51">
        <f>IF(R42&gt;0,AB42-AD42,-0.1)</f>
        <v>3.625</v>
      </c>
      <c r="AF42" s="39" t="s">
        <v>47</v>
      </c>
      <c r="AG42" s="42">
        <f>AH42+AJ42</f>
        <v>65</v>
      </c>
      <c r="AH42" s="43">
        <f>SUM(AH13:AH39)</f>
        <v>48</v>
      </c>
      <c r="AI42" s="42" t="s">
        <v>43</v>
      </c>
      <c r="AJ42" s="44">
        <f>SUM(AJ13:AJ39)</f>
        <v>17</v>
      </c>
      <c r="AK42" s="45">
        <f>IF(AG42&gt;0,AH42/AG42,-0.001)</f>
        <v>0.7384615384615385</v>
      </c>
      <c r="AL42" s="46">
        <f>SUM(AL13:AL39)</f>
        <v>5065</v>
      </c>
      <c r="AM42" s="47" t="s">
        <v>45</v>
      </c>
      <c r="AN42" s="48">
        <f>SUM(AN13:AN39)</f>
        <v>4029</v>
      </c>
      <c r="AO42" s="49">
        <f>IF(AG42&gt;0,AL42-AN42,-9999)</f>
        <v>1036</v>
      </c>
      <c r="AP42" s="50">
        <f>IF(AG42&gt;0,AL42/AN42,-0.001)</f>
        <v>1.2571357656986846</v>
      </c>
      <c r="AQ42" s="51">
        <f>IF(AG42&gt;0,AL42/AG42,-0.1)</f>
        <v>77.92307692307692</v>
      </c>
      <c r="AR42" s="47" t="s">
        <v>45</v>
      </c>
      <c r="AS42" s="52">
        <f>IF(AG42&gt;0,AN42/AG42,-0.1)</f>
        <v>61.98461538461538</v>
      </c>
      <c r="AT42" s="51">
        <f>IF(AG42&gt;0,AQ42-AS42,-0.1)</f>
        <v>15.938461538461539</v>
      </c>
      <c r="AU42" s="39" t="s">
        <v>47</v>
      </c>
      <c r="AV42" s="42">
        <f>AW42+AY42</f>
        <v>7</v>
      </c>
      <c r="AW42" s="43">
        <f>SUM(AW13:AW39)</f>
        <v>5</v>
      </c>
      <c r="AX42" s="42" t="s">
        <v>43</v>
      </c>
      <c r="AY42" s="44">
        <f>SUM(AY13:AY39)</f>
        <v>2</v>
      </c>
      <c r="AZ42" s="45">
        <f>IF(AV42&gt;0,AW42/AV42,-0.001)</f>
        <v>0.7142857142857143</v>
      </c>
      <c r="BA42" s="46">
        <f>SUM(BA13:BA39)</f>
        <v>552</v>
      </c>
      <c r="BB42" s="47" t="s">
        <v>45</v>
      </c>
      <c r="BC42" s="48">
        <f>SUM(BC13:BC39)</f>
        <v>510</v>
      </c>
      <c r="BD42" s="49">
        <f>IF(AV42&gt;0,BA42-BC42,-9999)</f>
        <v>42</v>
      </c>
      <c r="BE42" s="50">
        <f>IF(AV42&gt;0,BA42/BC42,-0.001)</f>
        <v>1.0823529411764705</v>
      </c>
      <c r="BF42" s="51">
        <f>IF(AV42&gt;0,BA42/AV42,-0.1)</f>
        <v>78.85714285714286</v>
      </c>
      <c r="BG42" s="47" t="s">
        <v>45</v>
      </c>
      <c r="BH42" s="52">
        <f>IF(AV42&gt;0,BC42/AV42,-0.1)</f>
        <v>72.85714285714286</v>
      </c>
      <c r="BI42" s="51">
        <f>IF(AV42&gt;0,BF42-BH42,-0.1)</f>
        <v>6</v>
      </c>
    </row>
    <row r="43" spans="1:61" ht="12.75">
      <c r="A43" s="73" t="s">
        <v>83</v>
      </c>
      <c r="B43" s="74" t="s">
        <v>84</v>
      </c>
      <c r="C43" s="75">
        <f>C41+C42</f>
        <v>100</v>
      </c>
      <c r="D43" s="76">
        <f>D41+D42</f>
        <v>66</v>
      </c>
      <c r="E43" s="75" t="s">
        <v>43</v>
      </c>
      <c r="F43" s="77">
        <f>F41+F42</f>
        <v>34</v>
      </c>
      <c r="G43" s="78">
        <f>IF(C43&gt;0,D43/C43,-0.001)</f>
        <v>0.66</v>
      </c>
      <c r="H43" s="79">
        <f>H41+H42</f>
        <v>7597</v>
      </c>
      <c r="I43" s="74" t="s">
        <v>45</v>
      </c>
      <c r="J43" s="80">
        <f>J41+J42</f>
        <v>6503</v>
      </c>
      <c r="K43" s="81">
        <f>IF(C43&gt;0,H43-J43,-9999)</f>
        <v>1094</v>
      </c>
      <c r="L43" s="82">
        <f>IF(C43&gt;0,H43/J43,-0.001)</f>
        <v>1.168230047670306</v>
      </c>
      <c r="M43" s="83">
        <f>IF(C43&gt;0,H43/C43,-0.1)</f>
        <v>75.97</v>
      </c>
      <c r="N43" s="84" t="s">
        <v>45</v>
      </c>
      <c r="O43" s="85">
        <f>IF(C43&gt;0,J43/C43,-0.1)</f>
        <v>65.03</v>
      </c>
      <c r="P43" s="83">
        <f>IF(C43&gt;0,M43-O43,-0.1)</f>
        <v>10.939999999999998</v>
      </c>
      <c r="Q43" s="39" t="s">
        <v>47</v>
      </c>
      <c r="R43" s="75">
        <f>R41+R42</f>
        <v>19</v>
      </c>
      <c r="S43" s="76">
        <f>S41+S42</f>
        <v>9</v>
      </c>
      <c r="T43" s="75" t="s">
        <v>43</v>
      </c>
      <c r="U43" s="77">
        <f>U41+U42</f>
        <v>10</v>
      </c>
      <c r="V43" s="78">
        <f>IF(R43&gt;0,S43/R43,-0.001)</f>
        <v>0.47368421052631576</v>
      </c>
      <c r="W43" s="79">
        <f>W41+W42</f>
        <v>1319</v>
      </c>
      <c r="X43" s="74" t="s">
        <v>45</v>
      </c>
      <c r="Y43" s="80">
        <f>Y41+Y42</f>
        <v>1278</v>
      </c>
      <c r="Z43" s="81">
        <f>IF(R43&gt;0,W43-Y43,-9999)</f>
        <v>41</v>
      </c>
      <c r="AA43" s="82">
        <f>IF(R43&gt;0,W43/Y43,-0.001)</f>
        <v>1.0320813771517996</v>
      </c>
      <c r="AB43" s="83">
        <f>IF(R43&gt;0,W43/R43,-0.1)</f>
        <v>69.42105263157895</v>
      </c>
      <c r="AC43" s="84" t="s">
        <v>45</v>
      </c>
      <c r="AD43" s="85">
        <f>IF(R43&gt;0,Y43/R43,-0.1)</f>
        <v>67.26315789473684</v>
      </c>
      <c r="AE43" s="83">
        <f>IF(R43&gt;0,AB43-AD43,-0.1)</f>
        <v>2.1578947368421098</v>
      </c>
      <c r="AF43" s="39" t="s">
        <v>47</v>
      </c>
      <c r="AG43" s="75">
        <f>AG41+AG42</f>
        <v>74</v>
      </c>
      <c r="AH43" s="76">
        <f>AH41+AH42</f>
        <v>52</v>
      </c>
      <c r="AI43" s="75" t="s">
        <v>43</v>
      </c>
      <c r="AJ43" s="77">
        <f>AJ41+AJ42</f>
        <v>22</v>
      </c>
      <c r="AK43" s="78">
        <f>IF(AG43&gt;0,AH43/AG43,-0.001)</f>
        <v>0.7027027027027027</v>
      </c>
      <c r="AL43" s="79">
        <f>AL41+AL42</f>
        <v>5726</v>
      </c>
      <c r="AM43" s="74" t="s">
        <v>45</v>
      </c>
      <c r="AN43" s="80">
        <f>AN41+AN42</f>
        <v>4715</v>
      </c>
      <c r="AO43" s="81">
        <f>IF(AG43&gt;0,AL43-AN43,-9999)</f>
        <v>1011</v>
      </c>
      <c r="AP43" s="82">
        <f>IF(AG43&gt;0,AL43/AN43,-0.001)</f>
        <v>1.214422057264051</v>
      </c>
      <c r="AQ43" s="83">
        <f>IF(AG43&gt;0,AL43/AG43,-0.1)</f>
        <v>77.37837837837837</v>
      </c>
      <c r="AR43" s="84" t="s">
        <v>45</v>
      </c>
      <c r="AS43" s="85">
        <f>IF(AG43&gt;0,AN43/AG43,-0.1)</f>
        <v>63.71621621621622</v>
      </c>
      <c r="AT43" s="83">
        <f>IF(AG43&gt;0,AQ43-AS43,-0.1)</f>
        <v>13.662162162162154</v>
      </c>
      <c r="AU43" s="39" t="s">
        <v>47</v>
      </c>
      <c r="AV43" s="75">
        <f>AV41+AV42</f>
        <v>7</v>
      </c>
      <c r="AW43" s="76">
        <f>AW41+AW42</f>
        <v>5</v>
      </c>
      <c r="AX43" s="75" t="s">
        <v>43</v>
      </c>
      <c r="AY43" s="77">
        <f>AY41+AY42</f>
        <v>2</v>
      </c>
      <c r="AZ43" s="78">
        <f>IF(AV43&gt;0,AW43/AV43,-0.001)</f>
        <v>0.7142857142857143</v>
      </c>
      <c r="BA43" s="79">
        <f>BA41+BA42</f>
        <v>552</v>
      </c>
      <c r="BB43" s="74" t="s">
        <v>45</v>
      </c>
      <c r="BC43" s="80">
        <f>BC41+BC42</f>
        <v>510</v>
      </c>
      <c r="BD43" s="81">
        <f>IF(AV43&gt;0,BA43-BC43,-9999)</f>
        <v>42</v>
      </c>
      <c r="BE43" s="82">
        <f>IF(AV43&gt;0,BA43/BC43,-0.001)</f>
        <v>1.0823529411764705</v>
      </c>
      <c r="BF43" s="83">
        <f>IF(AV43&gt;0,BA43/AV43,-0.1)</f>
        <v>78.85714285714286</v>
      </c>
      <c r="BG43" s="84" t="s">
        <v>45</v>
      </c>
      <c r="BH43" s="85">
        <f>IF(AV43&gt;0,BC43/AV43,-0.1)</f>
        <v>72.85714285714286</v>
      </c>
      <c r="BI43" s="83">
        <f>IF(AV43&gt;0,BF43-BH43,-0.1)</f>
        <v>6</v>
      </c>
    </row>
    <row r="44" spans="7:52" ht="12.75">
      <c r="G44" s="86"/>
      <c r="V44" s="86"/>
      <c r="AK44" s="86"/>
      <c r="AZ44" s="86"/>
    </row>
  </sheetData>
  <sheetProtection selectLockedCells="1" selectUnlockedCells="1"/>
  <mergeCells count="4">
    <mergeCell ref="C5:P5"/>
    <mergeCell ref="R5:AE5"/>
    <mergeCell ref="AG5:AT5"/>
    <mergeCell ref="AV5:BI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pane xSplit="17" ySplit="7" topLeftCell="R31" activePane="bottomRight" state="frozen"/>
      <selection pane="topLeft" activeCell="A1" sqref="A1"/>
      <selection pane="topRight" activeCell="R1" sqref="R1"/>
      <selection pane="bottomLeft" activeCell="A31" sqref="A31"/>
      <selection pane="bottomRight" activeCell="A44" sqref="A44"/>
    </sheetView>
  </sheetViews>
  <sheetFormatPr defaultColWidth="12.57421875" defaultRowHeight="12.75"/>
  <cols>
    <col min="1" max="1" width="7.7109375" style="5" customWidth="1"/>
    <col min="2" max="3" width="5.140625" style="6" customWidth="1"/>
    <col min="4" max="4" width="5.140625" style="7" customWidth="1"/>
    <col min="5" max="5" width="1.57421875" style="6" customWidth="1"/>
    <col min="6" max="6" width="5.140625" style="4" customWidth="1"/>
    <col min="7" max="8" width="7.7109375" style="7" customWidth="1"/>
    <col min="9" max="9" width="1.57421875" style="6" customWidth="1"/>
    <col min="10" max="10" width="6.140625" style="4" customWidth="1"/>
    <col min="11" max="11" width="5.57421875" style="7" customWidth="1"/>
    <col min="12" max="13" width="7.7109375" style="7" customWidth="1"/>
    <col min="14" max="14" width="1.57421875" style="6" customWidth="1"/>
    <col min="15" max="16" width="5.57421875" style="4" customWidth="1"/>
    <col min="17" max="17" width="2.57421875" style="6" customWidth="1"/>
    <col min="18" max="18" width="5.140625" style="6" customWidth="1"/>
    <col min="19" max="19" width="5.140625" style="7" customWidth="1"/>
    <col min="20" max="20" width="1.57421875" style="6" customWidth="1"/>
    <col min="21" max="21" width="5.140625" style="4" customWidth="1"/>
    <col min="22" max="23" width="7.7109375" style="7" customWidth="1"/>
    <col min="24" max="24" width="1.57421875" style="6" customWidth="1"/>
    <col min="25" max="25" width="6.140625" style="4" customWidth="1"/>
    <col min="26" max="26" width="5.57421875" style="7" customWidth="1"/>
    <col min="27" max="28" width="7.7109375" style="7" customWidth="1"/>
    <col min="29" max="29" width="1.57421875" style="6" customWidth="1"/>
    <col min="30" max="31" width="5.57421875" style="4" customWidth="1"/>
    <col min="32" max="32" width="2.57421875" style="6" customWidth="1"/>
    <col min="33" max="33" width="5.140625" style="6" customWidth="1"/>
    <col min="34" max="34" width="5.140625" style="7" customWidth="1"/>
    <col min="35" max="35" width="1.57421875" style="6" customWidth="1"/>
    <col min="36" max="36" width="5.140625" style="4" customWidth="1"/>
    <col min="37" max="38" width="7.7109375" style="7" customWidth="1"/>
    <col min="39" max="39" width="1.57421875" style="6" customWidth="1"/>
    <col min="40" max="40" width="6.140625" style="4" customWidth="1"/>
    <col min="41" max="41" width="5.57421875" style="7" customWidth="1"/>
    <col min="42" max="43" width="7.7109375" style="7" customWidth="1"/>
    <col min="44" max="44" width="1.57421875" style="6" customWidth="1"/>
    <col min="45" max="46" width="5.57421875" style="4" customWidth="1"/>
    <col min="47" max="47" width="2.57421875" style="6" customWidth="1"/>
    <col min="48" max="48" width="5.140625" style="6" customWidth="1"/>
    <col min="49" max="49" width="5.140625" style="7" customWidth="1"/>
    <col min="50" max="50" width="1.57421875" style="6" customWidth="1"/>
    <col min="51" max="51" width="5.140625" style="4" customWidth="1"/>
    <col min="52" max="53" width="7.7109375" style="7" customWidth="1"/>
    <col min="54" max="54" width="1.57421875" style="6" customWidth="1"/>
    <col min="55" max="55" width="6.140625" style="4" customWidth="1"/>
    <col min="56" max="56" width="5.57421875" style="7" customWidth="1"/>
    <col min="57" max="58" width="7.7109375" style="7" customWidth="1"/>
    <col min="59" max="59" width="1.57421875" style="6" customWidth="1"/>
    <col min="60" max="61" width="5.57421875" style="4" customWidth="1"/>
    <col min="62" max="16384" width="11.57421875" style="5" customWidth="1"/>
  </cols>
  <sheetData>
    <row r="1" spans="1:256" ht="12.75">
      <c r="A1" s="8" t="s">
        <v>36</v>
      </c>
      <c r="B1" s="9"/>
      <c r="C1" s="9"/>
      <c r="D1" s="10"/>
      <c r="E1" s="9"/>
      <c r="F1" s="11"/>
      <c r="G1" s="10"/>
      <c r="H1" s="10"/>
      <c r="I1" s="9"/>
      <c r="K1" s="10"/>
      <c r="L1" s="10"/>
      <c r="M1" s="10"/>
      <c r="N1" s="9"/>
      <c r="Q1" s="9"/>
      <c r="R1" s="9"/>
      <c r="S1" s="10"/>
      <c r="T1" s="9"/>
      <c r="U1" s="11"/>
      <c r="V1" s="10"/>
      <c r="W1" s="10"/>
      <c r="X1" s="9"/>
      <c r="Z1" s="10"/>
      <c r="AA1" s="10"/>
      <c r="AB1" s="10"/>
      <c r="AC1" s="9"/>
      <c r="AF1" s="9"/>
      <c r="AG1" s="9"/>
      <c r="AH1" s="10"/>
      <c r="AI1" s="9"/>
      <c r="AJ1" s="11"/>
      <c r="AK1" s="10"/>
      <c r="AL1" s="10"/>
      <c r="AM1" s="9"/>
      <c r="AO1" s="10"/>
      <c r="AP1" s="10"/>
      <c r="AQ1" s="10"/>
      <c r="AR1" s="9"/>
      <c r="AU1" s="9"/>
      <c r="AV1" s="9"/>
      <c r="AW1" s="10"/>
      <c r="AX1" s="9"/>
      <c r="AY1" s="11"/>
      <c r="AZ1" s="10"/>
      <c r="BA1" s="10"/>
      <c r="BB1" s="9"/>
      <c r="BD1" s="10"/>
      <c r="BE1" s="10"/>
      <c r="BF1" s="10"/>
      <c r="BG1" s="9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 s="9"/>
      <c r="C2" s="9"/>
      <c r="D2" s="10"/>
      <c r="E2" s="9"/>
      <c r="F2" s="11"/>
      <c r="G2" s="10"/>
      <c r="H2" s="10"/>
      <c r="I2" s="9"/>
      <c r="K2" s="10"/>
      <c r="L2" s="10"/>
      <c r="M2" s="10"/>
      <c r="N2" s="9"/>
      <c r="Q2" s="9"/>
      <c r="R2" s="9"/>
      <c r="S2" s="10"/>
      <c r="T2" s="9"/>
      <c r="U2" s="11"/>
      <c r="V2" s="10"/>
      <c r="W2" s="10"/>
      <c r="X2" s="9"/>
      <c r="Z2" s="10"/>
      <c r="AA2" s="10"/>
      <c r="AB2" s="10"/>
      <c r="AC2" s="9"/>
      <c r="AF2" s="9"/>
      <c r="AG2" s="9"/>
      <c r="AH2" s="10"/>
      <c r="AI2" s="9"/>
      <c r="AJ2" s="11"/>
      <c r="AK2" s="10"/>
      <c r="AL2" s="10"/>
      <c r="AM2" s="9"/>
      <c r="AO2" s="10"/>
      <c r="AP2" s="10"/>
      <c r="AQ2" s="10"/>
      <c r="AR2" s="9"/>
      <c r="AU2" s="9"/>
      <c r="AV2" s="9"/>
      <c r="AW2" s="10"/>
      <c r="AX2" s="9"/>
      <c r="AY2" s="11"/>
      <c r="AZ2" s="10"/>
      <c r="BA2" s="10"/>
      <c r="BB2" s="9"/>
      <c r="BD2" s="10"/>
      <c r="BE2" s="10"/>
      <c r="BF2" s="10"/>
      <c r="BG2" s="9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 t="s">
        <v>99</v>
      </c>
      <c r="B3" s="9"/>
      <c r="C3" s="9"/>
      <c r="D3" s="10"/>
      <c r="E3" s="9"/>
      <c r="F3" s="11"/>
      <c r="G3" s="10"/>
      <c r="H3" s="10"/>
      <c r="I3" s="9"/>
      <c r="K3" s="10"/>
      <c r="L3" s="10"/>
      <c r="M3" s="10"/>
      <c r="N3" s="9"/>
      <c r="Q3" s="13"/>
      <c r="R3" s="9"/>
      <c r="S3" s="10"/>
      <c r="T3" s="9"/>
      <c r="U3" s="11"/>
      <c r="V3" s="10"/>
      <c r="W3" s="10"/>
      <c r="X3" s="9"/>
      <c r="Z3" s="10"/>
      <c r="AA3" s="10"/>
      <c r="AB3" s="10"/>
      <c r="AC3" s="9"/>
      <c r="AF3" s="13"/>
      <c r="AG3" s="9"/>
      <c r="AH3" s="10"/>
      <c r="AI3" s="9"/>
      <c r="AJ3" s="11"/>
      <c r="AK3" s="10"/>
      <c r="AL3" s="10"/>
      <c r="AM3" s="9"/>
      <c r="AO3" s="10"/>
      <c r="AP3" s="10"/>
      <c r="AQ3" s="10"/>
      <c r="AR3" s="9"/>
      <c r="AU3" s="13"/>
      <c r="AV3" s="9"/>
      <c r="AW3" s="10"/>
      <c r="AX3" s="9"/>
      <c r="AY3" s="11"/>
      <c r="AZ3" s="10"/>
      <c r="BA3" s="10"/>
      <c r="BB3" s="9"/>
      <c r="BD3" s="10"/>
      <c r="BE3" s="10"/>
      <c r="BF3" s="10"/>
      <c r="BG3" s="9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/>
      <c r="B4" s="9"/>
      <c r="C4" s="9"/>
      <c r="D4" s="10"/>
      <c r="E4" s="9"/>
      <c r="F4" s="11"/>
      <c r="G4" s="10"/>
      <c r="H4" s="10"/>
      <c r="I4" s="9"/>
      <c r="K4" s="10"/>
      <c r="L4" s="10"/>
      <c r="M4" s="10"/>
      <c r="N4" s="9"/>
      <c r="Q4" s="9"/>
      <c r="R4" s="9"/>
      <c r="S4" s="10"/>
      <c r="T4" s="9"/>
      <c r="U4" s="11"/>
      <c r="V4" s="10"/>
      <c r="W4" s="10"/>
      <c r="X4" s="9"/>
      <c r="Z4" s="10"/>
      <c r="AA4" s="10"/>
      <c r="AB4" s="10"/>
      <c r="AC4" s="9"/>
      <c r="AF4" s="9"/>
      <c r="AG4" s="9"/>
      <c r="AH4" s="10"/>
      <c r="AI4" s="9"/>
      <c r="AJ4" s="11"/>
      <c r="AK4" s="10"/>
      <c r="AL4" s="10"/>
      <c r="AM4" s="9"/>
      <c r="AO4" s="10"/>
      <c r="AP4" s="10"/>
      <c r="AQ4" s="10"/>
      <c r="AR4" s="9"/>
      <c r="AU4" s="9"/>
      <c r="AV4" s="9"/>
      <c r="AW4" s="10"/>
      <c r="AX4" s="9"/>
      <c r="AY4" s="11"/>
      <c r="AZ4" s="10"/>
      <c r="BA4" s="10"/>
      <c r="BB4" s="9"/>
      <c r="BD4" s="10"/>
      <c r="BE4" s="10"/>
      <c r="BF4" s="10"/>
      <c r="BG4" s="9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/>
      <c r="B5" s="9"/>
      <c r="C5" s="14" t="s">
        <v>38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4" t="s">
        <v>39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4" t="s">
        <v>40</v>
      </c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  <c r="AV5" s="14" t="s">
        <v>17</v>
      </c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9"/>
      <c r="C6" s="16"/>
      <c r="D6" s="17"/>
      <c r="E6" s="16"/>
      <c r="F6" s="18"/>
      <c r="G6" s="16"/>
      <c r="H6" s="16"/>
      <c r="I6" s="16"/>
      <c r="J6" s="18"/>
      <c r="K6" s="16"/>
      <c r="L6" s="16"/>
      <c r="M6" s="16"/>
      <c r="N6" s="16"/>
      <c r="O6" s="16"/>
      <c r="P6" s="16"/>
      <c r="Q6" s="15"/>
      <c r="R6" s="16"/>
      <c r="S6" s="17"/>
      <c r="T6" s="16"/>
      <c r="U6" s="18"/>
      <c r="V6" s="16"/>
      <c r="W6" s="16"/>
      <c r="X6" s="16"/>
      <c r="Y6" s="18"/>
      <c r="Z6" s="16"/>
      <c r="AA6" s="16"/>
      <c r="AB6" s="16"/>
      <c r="AC6" s="16"/>
      <c r="AD6" s="16"/>
      <c r="AE6" s="16"/>
      <c r="AF6" s="15"/>
      <c r="AG6" s="16"/>
      <c r="AH6" s="17"/>
      <c r="AI6" s="16"/>
      <c r="AJ6" s="18"/>
      <c r="AK6" s="16"/>
      <c r="AL6" s="16"/>
      <c r="AM6" s="16"/>
      <c r="AN6" s="18"/>
      <c r="AO6" s="16"/>
      <c r="AP6" s="16"/>
      <c r="AQ6" s="16"/>
      <c r="AR6" s="16"/>
      <c r="AS6" s="16"/>
      <c r="AT6" s="16"/>
      <c r="AU6" s="15"/>
      <c r="AV6" s="16"/>
      <c r="AW6" s="17"/>
      <c r="AX6" s="16"/>
      <c r="AY6" s="18"/>
      <c r="AZ6" s="16"/>
      <c r="BA6" s="16"/>
      <c r="BB6" s="16"/>
      <c r="BC6" s="18"/>
      <c r="BD6" s="16"/>
      <c r="BE6" s="16"/>
      <c r="BF6" s="16"/>
      <c r="BG6" s="16"/>
      <c r="BH6" s="16"/>
      <c r="BI6" s="1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1" s="26" customFormat="1" ht="12.75">
      <c r="A7" s="19" t="s">
        <v>41</v>
      </c>
      <c r="B7" s="19" t="s">
        <v>0</v>
      </c>
      <c r="C7" s="20" t="s">
        <v>42</v>
      </c>
      <c r="D7" s="21" t="s">
        <v>2</v>
      </c>
      <c r="E7" s="20" t="s">
        <v>43</v>
      </c>
      <c r="F7" s="22" t="s">
        <v>3</v>
      </c>
      <c r="G7" s="21" t="s">
        <v>5</v>
      </c>
      <c r="H7" s="23" t="s">
        <v>44</v>
      </c>
      <c r="I7" s="19" t="s">
        <v>45</v>
      </c>
      <c r="J7" s="24" t="s">
        <v>46</v>
      </c>
      <c r="K7" s="23" t="s">
        <v>7</v>
      </c>
      <c r="L7" s="23" t="s">
        <v>9</v>
      </c>
      <c r="M7" s="23" t="s">
        <v>11</v>
      </c>
      <c r="N7" s="19" t="s">
        <v>45</v>
      </c>
      <c r="O7" s="24" t="s">
        <v>13</v>
      </c>
      <c r="P7" s="23" t="s">
        <v>15</v>
      </c>
      <c r="Q7" s="25" t="s">
        <v>47</v>
      </c>
      <c r="R7" s="20" t="s">
        <v>42</v>
      </c>
      <c r="S7" s="21" t="s">
        <v>2</v>
      </c>
      <c r="T7" s="20" t="s">
        <v>43</v>
      </c>
      <c r="U7" s="22" t="s">
        <v>3</v>
      </c>
      <c r="V7" s="21" t="s">
        <v>5</v>
      </c>
      <c r="W7" s="23" t="s">
        <v>44</v>
      </c>
      <c r="X7" s="19" t="s">
        <v>45</v>
      </c>
      <c r="Y7" s="24" t="s">
        <v>46</v>
      </c>
      <c r="Z7" s="23" t="s">
        <v>7</v>
      </c>
      <c r="AA7" s="23" t="s">
        <v>9</v>
      </c>
      <c r="AB7" s="23" t="s">
        <v>11</v>
      </c>
      <c r="AC7" s="19" t="s">
        <v>45</v>
      </c>
      <c r="AD7" s="24" t="s">
        <v>13</v>
      </c>
      <c r="AE7" s="23" t="s">
        <v>15</v>
      </c>
      <c r="AF7" s="25" t="s">
        <v>47</v>
      </c>
      <c r="AG7" s="20" t="s">
        <v>42</v>
      </c>
      <c r="AH7" s="21" t="s">
        <v>2</v>
      </c>
      <c r="AI7" s="20" t="s">
        <v>43</v>
      </c>
      <c r="AJ7" s="22" t="s">
        <v>3</v>
      </c>
      <c r="AK7" s="21" t="s">
        <v>5</v>
      </c>
      <c r="AL7" s="23" t="s">
        <v>44</v>
      </c>
      <c r="AM7" s="19" t="s">
        <v>45</v>
      </c>
      <c r="AN7" s="24" t="s">
        <v>46</v>
      </c>
      <c r="AO7" s="23" t="s">
        <v>7</v>
      </c>
      <c r="AP7" s="23" t="s">
        <v>9</v>
      </c>
      <c r="AQ7" s="23" t="s">
        <v>11</v>
      </c>
      <c r="AR7" s="19" t="s">
        <v>45</v>
      </c>
      <c r="AS7" s="24" t="s">
        <v>13</v>
      </c>
      <c r="AT7" s="23" t="s">
        <v>15</v>
      </c>
      <c r="AU7" s="25" t="s">
        <v>47</v>
      </c>
      <c r="AV7" s="20" t="s">
        <v>42</v>
      </c>
      <c r="AW7" s="21" t="s">
        <v>2</v>
      </c>
      <c r="AX7" s="20" t="s">
        <v>43</v>
      </c>
      <c r="AY7" s="22" t="s">
        <v>3</v>
      </c>
      <c r="AZ7" s="21" t="s">
        <v>5</v>
      </c>
      <c r="BA7" s="23" t="s">
        <v>44</v>
      </c>
      <c r="BB7" s="19" t="s">
        <v>45</v>
      </c>
      <c r="BC7" s="24" t="s">
        <v>46</v>
      </c>
      <c r="BD7" s="23" t="s">
        <v>7</v>
      </c>
      <c r="BE7" s="23" t="s">
        <v>9</v>
      </c>
      <c r="BF7" s="23" t="s">
        <v>11</v>
      </c>
      <c r="BG7" s="19" t="s">
        <v>45</v>
      </c>
      <c r="BH7" s="24" t="s">
        <v>13</v>
      </c>
      <c r="BI7" s="23" t="s">
        <v>15</v>
      </c>
    </row>
    <row r="8" spans="1:61" s="40" customFormat="1" ht="12.75">
      <c r="A8" s="27" t="s">
        <v>48</v>
      </c>
      <c r="B8" s="28" t="s">
        <v>49</v>
      </c>
      <c r="C8" s="29">
        <f>R8+AG8+AV8</f>
        <v>0</v>
      </c>
      <c r="D8" s="30">
        <f>S8+AH8+AW8</f>
        <v>0</v>
      </c>
      <c r="E8" s="29" t="s">
        <v>43</v>
      </c>
      <c r="F8" s="31">
        <f>U8+AJ8+AY8</f>
        <v>0</v>
      </c>
      <c r="G8" s="32">
        <f>IF(C8&gt;0,D8/C8,-0.001)</f>
        <v>-0.001</v>
      </c>
      <c r="H8" s="33">
        <f>W8+AL8+BA8</f>
        <v>0</v>
      </c>
      <c r="I8" s="28" t="s">
        <v>45</v>
      </c>
      <c r="J8" s="34">
        <f>Y8+AN8+BC8</f>
        <v>0</v>
      </c>
      <c r="K8" s="35">
        <f>IF(C8&gt;0,H8-J8,-9999)</f>
        <v>-9999</v>
      </c>
      <c r="L8" s="36">
        <f>IF(C8&gt;0,H8/J8,-0.001)</f>
        <v>-0.001</v>
      </c>
      <c r="M8" s="37">
        <f>IF(C8&gt;0,H8/C8,-0.1)</f>
        <v>-0.1</v>
      </c>
      <c r="N8" s="28" t="s">
        <v>45</v>
      </c>
      <c r="O8" s="38">
        <f>IF(C8&gt;0,J8/C8,-0.1)</f>
        <v>-0.1</v>
      </c>
      <c r="P8" s="37">
        <f>IF(C8&gt;0,M8-O8,-0.1)</f>
        <v>-0.1</v>
      </c>
      <c r="Q8" s="39" t="s">
        <v>47</v>
      </c>
      <c r="R8" s="29">
        <f>S8+U8</f>
        <v>0</v>
      </c>
      <c r="S8" s="30">
        <v>0</v>
      </c>
      <c r="T8" s="29" t="s">
        <v>43</v>
      </c>
      <c r="U8" s="31">
        <v>0</v>
      </c>
      <c r="V8" s="32">
        <f>IF(R8&gt;0,S8/R8,-0.001)</f>
        <v>-0.001</v>
      </c>
      <c r="W8" s="33">
        <v>0</v>
      </c>
      <c r="X8" s="28" t="s">
        <v>45</v>
      </c>
      <c r="Y8" s="34">
        <v>0</v>
      </c>
      <c r="Z8" s="35">
        <f>IF(R8&gt;0,W8-Y8,-9999)</f>
        <v>-9999</v>
      </c>
      <c r="AA8" s="36">
        <f>IF(R8&gt;0,W8/Y8,-0.001)</f>
        <v>-0.001</v>
      </c>
      <c r="AB8" s="37">
        <f>IF(R8&gt;0,W8/R8,-0.1)</f>
        <v>-0.1</v>
      </c>
      <c r="AC8" s="28" t="s">
        <v>45</v>
      </c>
      <c r="AD8" s="38">
        <f>IF(R8&gt;0,Y8/R8,-0.1)</f>
        <v>-0.1</v>
      </c>
      <c r="AE8" s="37">
        <f>IF(R8&gt;0,AB8-AD8,-0.1)</f>
        <v>-0.1</v>
      </c>
      <c r="AF8" s="39" t="s">
        <v>47</v>
      </c>
      <c r="AG8" s="29">
        <f>AH8+AJ8</f>
        <v>0</v>
      </c>
      <c r="AH8" s="30">
        <v>0</v>
      </c>
      <c r="AI8" s="29" t="s">
        <v>43</v>
      </c>
      <c r="AJ8" s="31">
        <v>0</v>
      </c>
      <c r="AK8" s="32">
        <f>IF(AG8&gt;0,AH8/AG8,-0.001)</f>
        <v>-0.001</v>
      </c>
      <c r="AL8" s="33">
        <v>0</v>
      </c>
      <c r="AM8" s="28" t="s">
        <v>45</v>
      </c>
      <c r="AN8" s="34">
        <v>0</v>
      </c>
      <c r="AO8" s="35">
        <f>IF(AG8&gt;0,AL8-AN8,-9999)</f>
        <v>-9999</v>
      </c>
      <c r="AP8" s="36">
        <f>IF(AG8&gt;0,AL8/AN8,-0.001)</f>
        <v>-0.001</v>
      </c>
      <c r="AQ8" s="37">
        <f>IF(AG8&gt;0,AL8/AG8,-0.1)</f>
        <v>-0.1</v>
      </c>
      <c r="AR8" s="28" t="s">
        <v>45</v>
      </c>
      <c r="AS8" s="38">
        <f>IF(AG8&gt;0,AN8/AG8,-0.1)</f>
        <v>-0.1</v>
      </c>
      <c r="AT8" s="37">
        <f>IF(AG8&gt;0,AQ8-AS8,-0.1)</f>
        <v>-0.1</v>
      </c>
      <c r="AU8" s="39" t="s">
        <v>47</v>
      </c>
      <c r="AV8" s="29">
        <f>AW8+AY8</f>
        <v>0</v>
      </c>
      <c r="AW8" s="30">
        <v>0</v>
      </c>
      <c r="AX8" s="29" t="s">
        <v>43</v>
      </c>
      <c r="AY8" s="31">
        <v>0</v>
      </c>
      <c r="AZ8" s="32">
        <f>IF(AV8&gt;0,AW8/AV8,-0.001)</f>
        <v>-0.001</v>
      </c>
      <c r="BA8" s="33">
        <v>0</v>
      </c>
      <c r="BB8" s="28" t="s">
        <v>45</v>
      </c>
      <c r="BC8" s="34">
        <v>0</v>
      </c>
      <c r="BD8" s="35">
        <f>IF(AV8&gt;0,BA8-BC8,-9999)</f>
        <v>-9999</v>
      </c>
      <c r="BE8" s="36">
        <f>IF(AV8&gt;0,BA8/BC8,-0.001)</f>
        <v>-0.001</v>
      </c>
      <c r="BF8" s="37">
        <f>IF(AV8&gt;0,BA8/AV8,-0.1)</f>
        <v>-0.1</v>
      </c>
      <c r="BG8" s="28" t="s">
        <v>45</v>
      </c>
      <c r="BH8" s="38">
        <f>IF(AV8&gt;0,BC8/AV8,-0.1)</f>
        <v>-0.1</v>
      </c>
      <c r="BI8" s="37">
        <f>IF(AV8&gt;0,BF8-BH8,-0.1)</f>
        <v>-0.1</v>
      </c>
    </row>
    <row r="9" spans="1:61" s="40" customFormat="1" ht="12.75">
      <c r="A9" s="40" t="s">
        <v>51</v>
      </c>
      <c r="B9" s="41" t="s">
        <v>49</v>
      </c>
      <c r="C9" s="42">
        <f>R9+AG9+AV9</f>
        <v>4</v>
      </c>
      <c r="D9" s="43">
        <f>S9+AH9+AW9</f>
        <v>2</v>
      </c>
      <c r="E9" s="42" t="s">
        <v>43</v>
      </c>
      <c r="F9" s="44">
        <f>U9+AJ9+AY9</f>
        <v>2</v>
      </c>
      <c r="G9" s="45">
        <f>IF(C9&gt;0,D9/C9,-0.001)</f>
        <v>0.5</v>
      </c>
      <c r="H9" s="46">
        <f>W9+AL9+BA9</f>
        <v>235</v>
      </c>
      <c r="I9" s="47" t="s">
        <v>45</v>
      </c>
      <c r="J9" s="48">
        <f>Y9+AN9+BC9</f>
        <v>288</v>
      </c>
      <c r="K9" s="49">
        <f>IF(C9&gt;0,H9-J9,-9999)</f>
        <v>-53</v>
      </c>
      <c r="L9" s="50">
        <f>IF(C9&gt;0,H9/J9,-0.001)</f>
        <v>0.8159722222222222</v>
      </c>
      <c r="M9" s="51">
        <f>IF(C9&gt;0,H9/C9,-0.1)</f>
        <v>58.75</v>
      </c>
      <c r="N9" s="47" t="s">
        <v>45</v>
      </c>
      <c r="O9" s="52">
        <f>IF(C9&gt;0,J9/C9,-0.1)</f>
        <v>72</v>
      </c>
      <c r="P9" s="51">
        <f>IF(C9&gt;0,M9-O9,-0.1)</f>
        <v>-13.25</v>
      </c>
      <c r="Q9" s="39" t="s">
        <v>47</v>
      </c>
      <c r="R9" s="42">
        <f>S9+U9</f>
        <v>2</v>
      </c>
      <c r="S9" s="43">
        <v>1</v>
      </c>
      <c r="T9" s="42" t="s">
        <v>43</v>
      </c>
      <c r="U9" s="44">
        <v>1</v>
      </c>
      <c r="V9" s="45">
        <f>IF(R9&gt;0,S9/R9,-0.001)</f>
        <v>0.5</v>
      </c>
      <c r="W9" s="46">
        <v>121</v>
      </c>
      <c r="X9" s="47" t="s">
        <v>45</v>
      </c>
      <c r="Y9" s="48">
        <v>140</v>
      </c>
      <c r="Z9" s="49">
        <f>IF(R9&gt;0,W9-Y9,-9999)</f>
        <v>-19</v>
      </c>
      <c r="AA9" s="50">
        <f>IF(R9&gt;0,W9/Y9,-0.001)</f>
        <v>0.8642857142857143</v>
      </c>
      <c r="AB9" s="51">
        <f>IF(R9&gt;0,W9/R9,-0.1)</f>
        <v>60.5</v>
      </c>
      <c r="AC9" s="47" t="s">
        <v>45</v>
      </c>
      <c r="AD9" s="52">
        <f>IF(R9&gt;0,Y9/R9,-0.1)</f>
        <v>70</v>
      </c>
      <c r="AE9" s="51">
        <f>IF(R9&gt;0,AB9-AD9,-0.1)</f>
        <v>-9.5</v>
      </c>
      <c r="AF9" s="39" t="s">
        <v>47</v>
      </c>
      <c r="AG9" s="42">
        <f>AH9+AJ9</f>
        <v>2</v>
      </c>
      <c r="AH9" s="43">
        <v>1</v>
      </c>
      <c r="AI9" s="42" t="s">
        <v>43</v>
      </c>
      <c r="AJ9" s="44">
        <v>1</v>
      </c>
      <c r="AK9" s="45">
        <f>IF(AG9&gt;0,AH9/AG9,-0.001)</f>
        <v>0.5</v>
      </c>
      <c r="AL9" s="46">
        <v>114</v>
      </c>
      <c r="AM9" s="47" t="s">
        <v>45</v>
      </c>
      <c r="AN9" s="48">
        <v>148</v>
      </c>
      <c r="AO9" s="49">
        <f>IF(AG9&gt;0,AL9-AN9,-9999)</f>
        <v>-34</v>
      </c>
      <c r="AP9" s="50">
        <f>IF(AG9&gt;0,AL9/AN9,-0.001)</f>
        <v>0.7702702702702703</v>
      </c>
      <c r="AQ9" s="51">
        <f>IF(AG9&gt;0,AL9/AG9,-0.1)</f>
        <v>57</v>
      </c>
      <c r="AR9" s="47" t="s">
        <v>45</v>
      </c>
      <c r="AS9" s="52">
        <f>IF(AG9&gt;0,AN9/AG9,-0.1)</f>
        <v>74</v>
      </c>
      <c r="AT9" s="51">
        <f>IF(AG9&gt;0,AQ9-AS9,-0.1)</f>
        <v>-17</v>
      </c>
      <c r="AU9" s="39" t="s">
        <v>47</v>
      </c>
      <c r="AV9" s="42">
        <f>AW9+AY9</f>
        <v>0</v>
      </c>
      <c r="AW9" s="43">
        <v>0</v>
      </c>
      <c r="AX9" s="42" t="s">
        <v>43</v>
      </c>
      <c r="AY9" s="44">
        <v>0</v>
      </c>
      <c r="AZ9" s="45">
        <f>IF(AV9&gt;0,AW9/AV9,-0.001)</f>
        <v>-0.001</v>
      </c>
      <c r="BA9" s="46">
        <v>0</v>
      </c>
      <c r="BB9" s="47" t="s">
        <v>45</v>
      </c>
      <c r="BC9" s="48">
        <v>0</v>
      </c>
      <c r="BD9" s="49">
        <f>IF(AV9&gt;0,BA9-BC9,-9999)</f>
        <v>-9999</v>
      </c>
      <c r="BE9" s="50">
        <f>IF(AV9&gt;0,BA9/BC9,-0.001)</f>
        <v>-0.001</v>
      </c>
      <c r="BF9" s="51">
        <f>IF(AV9&gt;0,BA9/AV9,-0.1)</f>
        <v>-0.1</v>
      </c>
      <c r="BG9" s="47" t="s">
        <v>45</v>
      </c>
      <c r="BH9" s="52">
        <f>IF(AV9&gt;0,BC9/AV9,-0.1)</f>
        <v>-0.1</v>
      </c>
      <c r="BI9" s="51">
        <f>IF(AV9&gt;0,BF9-BH9,-0.1)</f>
        <v>-0.1</v>
      </c>
    </row>
    <row r="10" spans="1:61" s="40" customFormat="1" ht="12.75">
      <c r="A10" s="27" t="s">
        <v>52</v>
      </c>
      <c r="B10" s="28" t="s">
        <v>49</v>
      </c>
      <c r="C10" s="29">
        <f>R10+AG10+AV10</f>
        <v>0</v>
      </c>
      <c r="D10" s="30">
        <f>S10+AH10+AW10</f>
        <v>0</v>
      </c>
      <c r="E10" s="29" t="s">
        <v>43</v>
      </c>
      <c r="F10" s="31">
        <f>U10+AJ10+AY10</f>
        <v>0</v>
      </c>
      <c r="G10" s="32">
        <f>IF(C10&gt;0,D10/C10,-0.001)</f>
        <v>-0.001</v>
      </c>
      <c r="H10" s="33">
        <f>W10+AL10+BA10</f>
        <v>0</v>
      </c>
      <c r="I10" s="28" t="s">
        <v>45</v>
      </c>
      <c r="J10" s="34">
        <f>Y10+AN10+BC10</f>
        <v>0</v>
      </c>
      <c r="K10" s="35">
        <f>IF(C10&gt;0,H10-J10,-9999)</f>
        <v>-9999</v>
      </c>
      <c r="L10" s="36">
        <f>IF(C10&gt;0,H10/J10,-0.001)</f>
        <v>-0.001</v>
      </c>
      <c r="M10" s="37">
        <f>IF(C10&gt;0,H10/C10,-0.1)</f>
        <v>-0.1</v>
      </c>
      <c r="N10" s="28" t="s">
        <v>45</v>
      </c>
      <c r="O10" s="38">
        <f>IF(C10&gt;0,J10/C10,-0.1)</f>
        <v>-0.1</v>
      </c>
      <c r="P10" s="37">
        <f>IF(C10&gt;0,M10-O10,-0.1)</f>
        <v>-0.1</v>
      </c>
      <c r="Q10" s="39" t="s">
        <v>47</v>
      </c>
      <c r="R10" s="29">
        <f>S10+U10</f>
        <v>0</v>
      </c>
      <c r="S10" s="30">
        <v>0</v>
      </c>
      <c r="T10" s="29" t="s">
        <v>43</v>
      </c>
      <c r="U10" s="31">
        <v>0</v>
      </c>
      <c r="V10" s="32">
        <f>IF(R10&gt;0,S10/R10,-0.001)</f>
        <v>-0.001</v>
      </c>
      <c r="W10" s="33">
        <v>0</v>
      </c>
      <c r="X10" s="28" t="s">
        <v>45</v>
      </c>
      <c r="Y10" s="34">
        <v>0</v>
      </c>
      <c r="Z10" s="35">
        <f>IF(R10&gt;0,W10-Y10,-9999)</f>
        <v>-9999</v>
      </c>
      <c r="AA10" s="36">
        <f>IF(R10&gt;0,W10/Y10,-0.001)</f>
        <v>-0.001</v>
      </c>
      <c r="AB10" s="37">
        <f>IF(R10&gt;0,W10/R10,-0.1)</f>
        <v>-0.1</v>
      </c>
      <c r="AC10" s="28" t="s">
        <v>45</v>
      </c>
      <c r="AD10" s="38">
        <f>IF(R10&gt;0,Y10/R10,-0.1)</f>
        <v>-0.1</v>
      </c>
      <c r="AE10" s="37">
        <f>IF(R10&gt;0,AB10-AD10,-0.1)</f>
        <v>-0.1</v>
      </c>
      <c r="AF10" s="39" t="s">
        <v>47</v>
      </c>
      <c r="AG10" s="29">
        <f>AH10+AJ10</f>
        <v>0</v>
      </c>
      <c r="AH10" s="30">
        <v>0</v>
      </c>
      <c r="AI10" s="29" t="s">
        <v>43</v>
      </c>
      <c r="AJ10" s="31">
        <v>0</v>
      </c>
      <c r="AK10" s="32">
        <f>IF(AG10&gt;0,AH10/AG10,-0.001)</f>
        <v>-0.001</v>
      </c>
      <c r="AL10" s="33">
        <v>0</v>
      </c>
      <c r="AM10" s="28" t="s">
        <v>45</v>
      </c>
      <c r="AN10" s="34">
        <v>0</v>
      </c>
      <c r="AO10" s="35">
        <f>IF(AG10&gt;0,AL10-AN10,-9999)</f>
        <v>-9999</v>
      </c>
      <c r="AP10" s="36">
        <f>IF(AG10&gt;0,AL10/AN10,-0.001)</f>
        <v>-0.001</v>
      </c>
      <c r="AQ10" s="37">
        <f>IF(AG10&gt;0,AL10/AG10,-0.1)</f>
        <v>-0.1</v>
      </c>
      <c r="AR10" s="28" t="s">
        <v>45</v>
      </c>
      <c r="AS10" s="38">
        <f>IF(AG10&gt;0,AN10/AG10,-0.1)</f>
        <v>-0.1</v>
      </c>
      <c r="AT10" s="37">
        <f>IF(AG10&gt;0,AQ10-AS10,-0.1)</f>
        <v>-0.1</v>
      </c>
      <c r="AU10" s="39" t="s">
        <v>47</v>
      </c>
      <c r="AV10" s="29">
        <f>AW10+AY10</f>
        <v>0</v>
      </c>
      <c r="AW10" s="30">
        <v>0</v>
      </c>
      <c r="AX10" s="29" t="s">
        <v>43</v>
      </c>
      <c r="AY10" s="31">
        <v>0</v>
      </c>
      <c r="AZ10" s="32">
        <f>IF(AV10&gt;0,AW10/AV10,-0.001)</f>
        <v>-0.001</v>
      </c>
      <c r="BA10" s="33">
        <v>0</v>
      </c>
      <c r="BB10" s="28" t="s">
        <v>45</v>
      </c>
      <c r="BC10" s="34">
        <v>0</v>
      </c>
      <c r="BD10" s="35">
        <f>IF(AV10&gt;0,BA10-BC10,-9999)</f>
        <v>-9999</v>
      </c>
      <c r="BE10" s="36">
        <f>IF(AV10&gt;0,BA10/BC10,-0.001)</f>
        <v>-0.001</v>
      </c>
      <c r="BF10" s="37">
        <f>IF(AV10&gt;0,BA10/AV10,-0.1)</f>
        <v>-0.1</v>
      </c>
      <c r="BG10" s="28" t="s">
        <v>45</v>
      </c>
      <c r="BH10" s="38">
        <f>IF(AV10&gt;0,BC10/AV10,-0.1)</f>
        <v>-0.1</v>
      </c>
      <c r="BI10" s="37">
        <f>IF(AV10&gt;0,BF10-BH10,-0.1)</f>
        <v>-0.1</v>
      </c>
    </row>
    <row r="11" spans="1:61" s="40" customFormat="1" ht="12.75">
      <c r="A11" s="40" t="s">
        <v>53</v>
      </c>
      <c r="B11" s="41" t="s">
        <v>49</v>
      </c>
      <c r="C11" s="42">
        <f>R11+AG11+AV11</f>
        <v>0</v>
      </c>
      <c r="D11" s="43">
        <f>S11+AH11+AW11</f>
        <v>0</v>
      </c>
      <c r="E11" s="42" t="s">
        <v>43</v>
      </c>
      <c r="F11" s="44">
        <f>U11+AJ11+AY11</f>
        <v>0</v>
      </c>
      <c r="G11" s="45">
        <f>IF(C11&gt;0,D11/C11,-0.001)</f>
        <v>-0.001</v>
      </c>
      <c r="H11" s="46">
        <f>W11+AL11+BA11</f>
        <v>0</v>
      </c>
      <c r="I11" s="47" t="s">
        <v>45</v>
      </c>
      <c r="J11" s="48">
        <f>Y11+AN11+BC11</f>
        <v>0</v>
      </c>
      <c r="K11" s="49">
        <f>IF(C11&gt;0,H11-J11,-9999)</f>
        <v>-9999</v>
      </c>
      <c r="L11" s="50">
        <f>IF(C11&gt;0,H11/J11,-0.001)</f>
        <v>-0.001</v>
      </c>
      <c r="M11" s="51">
        <f>IF(C11&gt;0,H11/C11,-0.1)</f>
        <v>-0.1</v>
      </c>
      <c r="N11" s="47" t="s">
        <v>45</v>
      </c>
      <c r="O11" s="52">
        <f>IF(C11&gt;0,J11/C11,-0.1)</f>
        <v>-0.1</v>
      </c>
      <c r="P11" s="51">
        <f>IF(C11&gt;0,M11-O11,-0.1)</f>
        <v>-0.1</v>
      </c>
      <c r="Q11" s="39" t="s">
        <v>47</v>
      </c>
      <c r="R11" s="42">
        <f>S11+U11</f>
        <v>0</v>
      </c>
      <c r="S11" s="43">
        <v>0</v>
      </c>
      <c r="T11" s="42" t="s">
        <v>43</v>
      </c>
      <c r="U11" s="44">
        <v>0</v>
      </c>
      <c r="V11" s="45">
        <f>IF(R11&gt;0,S11/R11,-0.001)</f>
        <v>-0.001</v>
      </c>
      <c r="W11" s="46">
        <v>0</v>
      </c>
      <c r="X11" s="47" t="s">
        <v>45</v>
      </c>
      <c r="Y11" s="48">
        <v>0</v>
      </c>
      <c r="Z11" s="49">
        <f>IF(R11&gt;0,W11-Y11,-9999)</f>
        <v>-9999</v>
      </c>
      <c r="AA11" s="50">
        <f>IF(R11&gt;0,W11/Y11,-0.001)</f>
        <v>-0.001</v>
      </c>
      <c r="AB11" s="51">
        <f>IF(R11&gt;0,W11/R11,-0.1)</f>
        <v>-0.1</v>
      </c>
      <c r="AC11" s="47" t="s">
        <v>45</v>
      </c>
      <c r="AD11" s="52">
        <f>IF(R11&gt;0,Y11/R11,-0.1)</f>
        <v>-0.1</v>
      </c>
      <c r="AE11" s="51">
        <f>IF(R11&gt;0,AB11-AD11,-0.1)</f>
        <v>-0.1</v>
      </c>
      <c r="AF11" s="39" t="s">
        <v>47</v>
      </c>
      <c r="AG11" s="42">
        <f>AH11+AJ11</f>
        <v>0</v>
      </c>
      <c r="AH11" s="43">
        <v>0</v>
      </c>
      <c r="AI11" s="42" t="s">
        <v>43</v>
      </c>
      <c r="AJ11" s="44">
        <v>0</v>
      </c>
      <c r="AK11" s="45">
        <f>IF(AG11&gt;0,AH11/AG11,-0.001)</f>
        <v>-0.001</v>
      </c>
      <c r="AL11" s="46">
        <v>0</v>
      </c>
      <c r="AM11" s="47" t="s">
        <v>45</v>
      </c>
      <c r="AN11" s="48">
        <v>0</v>
      </c>
      <c r="AO11" s="49">
        <f>IF(AG11&gt;0,AL11-AN11,-9999)</f>
        <v>-9999</v>
      </c>
      <c r="AP11" s="50">
        <f>IF(AG11&gt;0,AL11/AN11,-0.001)</f>
        <v>-0.001</v>
      </c>
      <c r="AQ11" s="51">
        <f>IF(AG11&gt;0,AL11/AG11,-0.1)</f>
        <v>-0.1</v>
      </c>
      <c r="AR11" s="47" t="s">
        <v>45</v>
      </c>
      <c r="AS11" s="52">
        <f>IF(AG11&gt;0,AN11/AG11,-0.1)</f>
        <v>-0.1</v>
      </c>
      <c r="AT11" s="51">
        <f>IF(AG11&gt;0,AQ11-AS11,-0.1)</f>
        <v>-0.1</v>
      </c>
      <c r="AU11" s="39" t="s">
        <v>47</v>
      </c>
      <c r="AV11" s="42">
        <f>AW11+AY11</f>
        <v>0</v>
      </c>
      <c r="AW11" s="43">
        <v>0</v>
      </c>
      <c r="AX11" s="42" t="s">
        <v>43</v>
      </c>
      <c r="AY11" s="44">
        <v>0</v>
      </c>
      <c r="AZ11" s="45">
        <f>IF(AV11&gt;0,AW11/AV11,-0.001)</f>
        <v>-0.001</v>
      </c>
      <c r="BA11" s="46">
        <v>0</v>
      </c>
      <c r="BB11" s="47" t="s">
        <v>45</v>
      </c>
      <c r="BC11" s="48">
        <v>0</v>
      </c>
      <c r="BD11" s="49">
        <f>IF(AV11&gt;0,BA11-BC11,-9999)</f>
        <v>-9999</v>
      </c>
      <c r="BE11" s="50">
        <f>IF(AV11&gt;0,BA11/BC11,-0.001)</f>
        <v>-0.001</v>
      </c>
      <c r="BF11" s="51">
        <f>IF(AV11&gt;0,BA11/AV11,-0.1)</f>
        <v>-0.1</v>
      </c>
      <c r="BG11" s="47" t="s">
        <v>45</v>
      </c>
      <c r="BH11" s="52">
        <f>IF(AV11&gt;0,BC11/AV11,-0.1)</f>
        <v>-0.1</v>
      </c>
      <c r="BI11" s="51">
        <f>IF(AV11&gt;0,BF11-BH11,-0.1)</f>
        <v>-0.1</v>
      </c>
    </row>
    <row r="12" spans="1:61" s="40" customFormat="1" ht="12.75">
      <c r="A12" s="27" t="s">
        <v>54</v>
      </c>
      <c r="B12" s="28" t="s">
        <v>49</v>
      </c>
      <c r="C12" s="29">
        <f>R12+AG12+AV12</f>
        <v>0</v>
      </c>
      <c r="D12" s="30">
        <f>S12+AH12+AW12</f>
        <v>0</v>
      </c>
      <c r="E12" s="29" t="s">
        <v>43</v>
      </c>
      <c r="F12" s="31">
        <f>U12+AJ12+AY12</f>
        <v>0</v>
      </c>
      <c r="G12" s="32">
        <f>IF(C12&gt;0,D12/C12,-0.001)</f>
        <v>-0.001</v>
      </c>
      <c r="H12" s="33">
        <f>W12+AL12+BA12</f>
        <v>0</v>
      </c>
      <c r="I12" s="28" t="s">
        <v>45</v>
      </c>
      <c r="J12" s="34">
        <f>Y12+AN12+BC12</f>
        <v>0</v>
      </c>
      <c r="K12" s="35">
        <f>IF(C12&gt;0,H12-J12,-9999)</f>
        <v>-9999</v>
      </c>
      <c r="L12" s="36">
        <f>IF(C12&gt;0,H12/J12,-0.001)</f>
        <v>-0.001</v>
      </c>
      <c r="M12" s="37">
        <f>IF(C12&gt;0,H12/C12,-0.1)</f>
        <v>-0.1</v>
      </c>
      <c r="N12" s="28" t="s">
        <v>45</v>
      </c>
      <c r="O12" s="38">
        <f>IF(C12&gt;0,J12/C12,-0.1)</f>
        <v>-0.1</v>
      </c>
      <c r="P12" s="37">
        <f>IF(C12&gt;0,M12-O12,-0.1)</f>
        <v>-0.1</v>
      </c>
      <c r="Q12" s="39" t="s">
        <v>47</v>
      </c>
      <c r="R12" s="29">
        <f>S12+U12</f>
        <v>0</v>
      </c>
      <c r="S12" s="30">
        <v>0</v>
      </c>
      <c r="T12" s="29" t="s">
        <v>43</v>
      </c>
      <c r="U12" s="31">
        <v>0</v>
      </c>
      <c r="V12" s="32">
        <f>IF(R12&gt;0,S12/R12,-0.001)</f>
        <v>-0.001</v>
      </c>
      <c r="W12" s="33">
        <v>0</v>
      </c>
      <c r="X12" s="28" t="s">
        <v>45</v>
      </c>
      <c r="Y12" s="34">
        <v>0</v>
      </c>
      <c r="Z12" s="35">
        <f>IF(R12&gt;0,W12-Y12,-9999)</f>
        <v>-9999</v>
      </c>
      <c r="AA12" s="36">
        <f>IF(R12&gt;0,W12/Y12,-0.001)</f>
        <v>-0.001</v>
      </c>
      <c r="AB12" s="37">
        <f>IF(R12&gt;0,W12/R12,-0.1)</f>
        <v>-0.1</v>
      </c>
      <c r="AC12" s="28" t="s">
        <v>45</v>
      </c>
      <c r="AD12" s="38">
        <f>IF(R12&gt;0,Y12/R12,-0.1)</f>
        <v>-0.1</v>
      </c>
      <c r="AE12" s="37">
        <f>IF(R12&gt;0,AB12-AD12,-0.1)</f>
        <v>-0.1</v>
      </c>
      <c r="AF12" s="39" t="s">
        <v>47</v>
      </c>
      <c r="AG12" s="29">
        <f>AH12+AJ12</f>
        <v>0</v>
      </c>
      <c r="AH12" s="30">
        <v>0</v>
      </c>
      <c r="AI12" s="29" t="s">
        <v>43</v>
      </c>
      <c r="AJ12" s="31">
        <v>0</v>
      </c>
      <c r="AK12" s="32">
        <f>IF(AG12&gt;0,AH12/AG12,-0.001)</f>
        <v>-0.001</v>
      </c>
      <c r="AL12" s="33">
        <v>0</v>
      </c>
      <c r="AM12" s="28" t="s">
        <v>45</v>
      </c>
      <c r="AN12" s="34">
        <v>0</v>
      </c>
      <c r="AO12" s="35">
        <f>IF(AG12&gt;0,AL12-AN12,-9999)</f>
        <v>-9999</v>
      </c>
      <c r="AP12" s="36">
        <f>IF(AG12&gt;0,AL12/AN12,-0.001)</f>
        <v>-0.001</v>
      </c>
      <c r="AQ12" s="37">
        <f>IF(AG12&gt;0,AL12/AG12,-0.1)</f>
        <v>-0.1</v>
      </c>
      <c r="AR12" s="28" t="s">
        <v>45</v>
      </c>
      <c r="AS12" s="38">
        <f>IF(AG12&gt;0,AN12/AG12,-0.1)</f>
        <v>-0.1</v>
      </c>
      <c r="AT12" s="37">
        <f>IF(AG12&gt;0,AQ12-AS12,-0.1)</f>
        <v>-0.1</v>
      </c>
      <c r="AU12" s="39" t="s">
        <v>47</v>
      </c>
      <c r="AV12" s="29">
        <f>AW12+AY12</f>
        <v>0</v>
      </c>
      <c r="AW12" s="30">
        <v>0</v>
      </c>
      <c r="AX12" s="29" t="s">
        <v>43</v>
      </c>
      <c r="AY12" s="31">
        <v>0</v>
      </c>
      <c r="AZ12" s="32">
        <f>IF(AV12&gt;0,AW12/AV12,-0.001)</f>
        <v>-0.001</v>
      </c>
      <c r="BA12" s="33">
        <v>0</v>
      </c>
      <c r="BB12" s="28" t="s">
        <v>45</v>
      </c>
      <c r="BC12" s="34">
        <v>0</v>
      </c>
      <c r="BD12" s="35">
        <f>IF(AV12&gt;0,BA12-BC12,-9999)</f>
        <v>-9999</v>
      </c>
      <c r="BE12" s="36">
        <f>IF(AV12&gt;0,BA12/BC12,-0.001)</f>
        <v>-0.001</v>
      </c>
      <c r="BF12" s="37">
        <f>IF(AV12&gt;0,BA12/AV12,-0.1)</f>
        <v>-0.1</v>
      </c>
      <c r="BG12" s="28" t="s">
        <v>45</v>
      </c>
      <c r="BH12" s="38">
        <f>IF(AV12&gt;0,BC12/AV12,-0.1)</f>
        <v>-0.1</v>
      </c>
      <c r="BI12" s="37">
        <f>IF(AV12&gt;0,BF12-BH12,-0.1)</f>
        <v>-0.1</v>
      </c>
    </row>
    <row r="13" spans="1:61" s="40" customFormat="1" ht="12.75">
      <c r="A13" s="40" t="s">
        <v>55</v>
      </c>
      <c r="B13" s="41" t="s">
        <v>56</v>
      </c>
      <c r="C13" s="42">
        <f>R13+AG13+AV13</f>
        <v>4</v>
      </c>
      <c r="D13" s="43">
        <f>S13+AH13+AW13</f>
        <v>0</v>
      </c>
      <c r="E13" s="42" t="s">
        <v>43</v>
      </c>
      <c r="F13" s="44">
        <f>U13+AJ13+AY13</f>
        <v>4</v>
      </c>
      <c r="G13" s="45">
        <f>IF(C13&gt;0,D13/C13,-0.001)</f>
        <v>0</v>
      </c>
      <c r="H13" s="46">
        <f>W13+AL13+BA13</f>
        <v>236</v>
      </c>
      <c r="I13" s="47" t="s">
        <v>45</v>
      </c>
      <c r="J13" s="48">
        <f>Y13+AN13+BC13</f>
        <v>279</v>
      </c>
      <c r="K13" s="49">
        <f>IF(C13&gt;0,H13-J13,-9999)</f>
        <v>-43</v>
      </c>
      <c r="L13" s="50">
        <f>IF(C13&gt;0,H13/J13,-0.001)</f>
        <v>0.8458781362007168</v>
      </c>
      <c r="M13" s="51">
        <f>IF(C13&gt;0,H13/C13,-0.1)</f>
        <v>59</v>
      </c>
      <c r="N13" s="47" t="s">
        <v>45</v>
      </c>
      <c r="O13" s="52">
        <f>IF(C13&gt;0,J13/C13,-0.1)</f>
        <v>69.75</v>
      </c>
      <c r="P13" s="51">
        <f>IF(C13&gt;0,M13-O13,-0.1)</f>
        <v>-10.75</v>
      </c>
      <c r="Q13" s="39" t="s">
        <v>47</v>
      </c>
      <c r="R13" s="42">
        <f>S13+U13</f>
        <v>2</v>
      </c>
      <c r="S13" s="43">
        <v>0</v>
      </c>
      <c r="T13" s="42" t="s">
        <v>43</v>
      </c>
      <c r="U13" s="44">
        <v>2</v>
      </c>
      <c r="V13" s="45">
        <f>IF(R13&gt;0,S13/R13,-0.001)</f>
        <v>0</v>
      </c>
      <c r="W13" s="46">
        <v>118</v>
      </c>
      <c r="X13" s="47" t="s">
        <v>45</v>
      </c>
      <c r="Y13" s="48">
        <v>146</v>
      </c>
      <c r="Z13" s="49">
        <f>IF(R13&gt;0,W13-Y13,-9999)</f>
        <v>-28</v>
      </c>
      <c r="AA13" s="50">
        <f>IF(R13&gt;0,W13/Y13,-0.001)</f>
        <v>0.8082191780821918</v>
      </c>
      <c r="AB13" s="51">
        <f>IF(R13&gt;0,W13/R13,-0.1)</f>
        <v>59</v>
      </c>
      <c r="AC13" s="47" t="s">
        <v>45</v>
      </c>
      <c r="AD13" s="52">
        <f>IF(R13&gt;0,Y13/R13,-0.1)</f>
        <v>73</v>
      </c>
      <c r="AE13" s="51">
        <f>IF(R13&gt;0,AB13-AD13,-0.1)</f>
        <v>-14</v>
      </c>
      <c r="AF13" s="39" t="s">
        <v>47</v>
      </c>
      <c r="AG13" s="42">
        <f>AH13+AJ13</f>
        <v>2</v>
      </c>
      <c r="AH13" s="43">
        <v>0</v>
      </c>
      <c r="AI13" s="42" t="s">
        <v>43</v>
      </c>
      <c r="AJ13" s="44">
        <v>2</v>
      </c>
      <c r="AK13" s="45">
        <f>IF(AG13&gt;0,AH13/AG13,-0.001)</f>
        <v>0</v>
      </c>
      <c r="AL13" s="46">
        <v>118</v>
      </c>
      <c r="AM13" s="47" t="s">
        <v>45</v>
      </c>
      <c r="AN13" s="48">
        <v>133</v>
      </c>
      <c r="AO13" s="49">
        <f>IF(AG13&gt;0,AL13-AN13,-9999)</f>
        <v>-15</v>
      </c>
      <c r="AP13" s="50">
        <f>IF(AG13&gt;0,AL13/AN13,-0.001)</f>
        <v>0.8872180451127819</v>
      </c>
      <c r="AQ13" s="51">
        <f>IF(AG13&gt;0,AL13/AG13,-0.1)</f>
        <v>59</v>
      </c>
      <c r="AR13" s="47" t="s">
        <v>45</v>
      </c>
      <c r="AS13" s="52">
        <f>IF(AG13&gt;0,AN13/AG13,-0.1)</f>
        <v>66.5</v>
      </c>
      <c r="AT13" s="51">
        <f>IF(AG13&gt;0,AQ13-AS13,-0.1)</f>
        <v>-7.5</v>
      </c>
      <c r="AU13" s="39" t="s">
        <v>47</v>
      </c>
      <c r="AV13" s="42">
        <f>AW13+AY13</f>
        <v>0</v>
      </c>
      <c r="AW13" s="43">
        <v>0</v>
      </c>
      <c r="AX13" s="42" t="s">
        <v>43</v>
      </c>
      <c r="AY13" s="44">
        <v>0</v>
      </c>
      <c r="AZ13" s="45">
        <f>IF(AV13&gt;0,AW13/AV13,-0.001)</f>
        <v>-0.001</v>
      </c>
      <c r="BA13" s="46">
        <v>0</v>
      </c>
      <c r="BB13" s="47" t="s">
        <v>45</v>
      </c>
      <c r="BC13" s="48">
        <v>0</v>
      </c>
      <c r="BD13" s="49">
        <f>IF(AV13&gt;0,BA13-BC13,-9999)</f>
        <v>-9999</v>
      </c>
      <c r="BE13" s="50">
        <f>IF(AV13&gt;0,BA13/BC13,-0.001)</f>
        <v>-0.001</v>
      </c>
      <c r="BF13" s="51">
        <f>IF(AV13&gt;0,BA13/AV13,-0.1)</f>
        <v>-0.1</v>
      </c>
      <c r="BG13" s="47" t="s">
        <v>45</v>
      </c>
      <c r="BH13" s="52">
        <f>IF(AV13&gt;0,BC13/AV13,-0.1)</f>
        <v>-0.1</v>
      </c>
      <c r="BI13" s="51">
        <f>IF(AV13&gt;0,BF13-BH13,-0.1)</f>
        <v>-0.1</v>
      </c>
    </row>
    <row r="14" spans="1:61" s="40" customFormat="1" ht="12.75">
      <c r="A14" s="27" t="s">
        <v>57</v>
      </c>
      <c r="B14" s="28" t="s">
        <v>56</v>
      </c>
      <c r="C14" s="29">
        <f>R14+AG14+AV14</f>
        <v>0</v>
      </c>
      <c r="D14" s="30">
        <f>S14+AH14+AW14</f>
        <v>0</v>
      </c>
      <c r="E14" s="29" t="s">
        <v>43</v>
      </c>
      <c r="F14" s="31">
        <f>U14+AJ14+AY14</f>
        <v>0</v>
      </c>
      <c r="G14" s="32">
        <f>IF(C14&gt;0,D14/C14,-0.001)</f>
        <v>-0.001</v>
      </c>
      <c r="H14" s="33">
        <f>W14+AL14+BA14</f>
        <v>0</v>
      </c>
      <c r="I14" s="28" t="s">
        <v>45</v>
      </c>
      <c r="J14" s="34">
        <f>Y14+AN14+BC14</f>
        <v>0</v>
      </c>
      <c r="K14" s="35">
        <f>IF(C14&gt;0,H14-J14,-9999)</f>
        <v>-9999</v>
      </c>
      <c r="L14" s="36">
        <f>IF(C14&gt;0,H14/J14,-0.001)</f>
        <v>-0.001</v>
      </c>
      <c r="M14" s="37">
        <f>IF(C14&gt;0,H14/C14,-0.1)</f>
        <v>-0.1</v>
      </c>
      <c r="N14" s="28" t="s">
        <v>45</v>
      </c>
      <c r="O14" s="38">
        <f>IF(C14&gt;0,J14/C14,-0.1)</f>
        <v>-0.1</v>
      </c>
      <c r="P14" s="37">
        <f>IF(C14&gt;0,M14-O14,-0.1)</f>
        <v>-0.1</v>
      </c>
      <c r="Q14" s="39" t="s">
        <v>47</v>
      </c>
      <c r="R14" s="29">
        <f>S14+U14</f>
        <v>0</v>
      </c>
      <c r="S14" s="30">
        <v>0</v>
      </c>
      <c r="T14" s="29" t="s">
        <v>43</v>
      </c>
      <c r="U14" s="31">
        <v>0</v>
      </c>
      <c r="V14" s="32">
        <f>IF(R14&gt;0,S14/R14,-0.001)</f>
        <v>-0.001</v>
      </c>
      <c r="W14" s="33">
        <v>0</v>
      </c>
      <c r="X14" s="28" t="s">
        <v>45</v>
      </c>
      <c r="Y14" s="34">
        <v>0</v>
      </c>
      <c r="Z14" s="35">
        <f>IF(R14&gt;0,W14-Y14,-9999)</f>
        <v>-9999</v>
      </c>
      <c r="AA14" s="36">
        <f>IF(R14&gt;0,W14/Y14,-0.001)</f>
        <v>-0.001</v>
      </c>
      <c r="AB14" s="37">
        <f>IF(R14&gt;0,W14/R14,-0.1)</f>
        <v>-0.1</v>
      </c>
      <c r="AC14" s="28" t="s">
        <v>45</v>
      </c>
      <c r="AD14" s="38">
        <f>IF(R14&gt;0,Y14/R14,-0.1)</f>
        <v>-0.1</v>
      </c>
      <c r="AE14" s="37">
        <f>IF(R14&gt;0,AB14-AD14,-0.1)</f>
        <v>-0.1</v>
      </c>
      <c r="AF14" s="39" t="s">
        <v>47</v>
      </c>
      <c r="AG14" s="29">
        <f>AH14+AJ14</f>
        <v>0</v>
      </c>
      <c r="AH14" s="30">
        <v>0</v>
      </c>
      <c r="AI14" s="29" t="s">
        <v>43</v>
      </c>
      <c r="AJ14" s="31">
        <v>0</v>
      </c>
      <c r="AK14" s="32">
        <f>IF(AG14&gt;0,AH14/AG14,-0.001)</f>
        <v>-0.001</v>
      </c>
      <c r="AL14" s="33">
        <v>0</v>
      </c>
      <c r="AM14" s="28" t="s">
        <v>45</v>
      </c>
      <c r="AN14" s="34">
        <v>0</v>
      </c>
      <c r="AO14" s="35">
        <f>IF(AG14&gt;0,AL14-AN14,-9999)</f>
        <v>-9999</v>
      </c>
      <c r="AP14" s="36">
        <f>IF(AG14&gt;0,AL14/AN14,-0.001)</f>
        <v>-0.001</v>
      </c>
      <c r="AQ14" s="37">
        <f>IF(AG14&gt;0,AL14/AG14,-0.1)</f>
        <v>-0.1</v>
      </c>
      <c r="AR14" s="28" t="s">
        <v>45</v>
      </c>
      <c r="AS14" s="38">
        <f>IF(AG14&gt;0,AN14/AG14,-0.1)</f>
        <v>-0.1</v>
      </c>
      <c r="AT14" s="37">
        <f>IF(AG14&gt;0,AQ14-AS14,-0.1)</f>
        <v>-0.1</v>
      </c>
      <c r="AU14" s="39" t="s">
        <v>47</v>
      </c>
      <c r="AV14" s="29">
        <f>AW14+AY14</f>
        <v>0</v>
      </c>
      <c r="AW14" s="30">
        <v>0</v>
      </c>
      <c r="AX14" s="29" t="s">
        <v>43</v>
      </c>
      <c r="AY14" s="31">
        <v>0</v>
      </c>
      <c r="AZ14" s="32">
        <f>IF(AV14&gt;0,AW14/AV14,-0.001)</f>
        <v>-0.001</v>
      </c>
      <c r="BA14" s="33">
        <v>0</v>
      </c>
      <c r="BB14" s="28" t="s">
        <v>45</v>
      </c>
      <c r="BC14" s="34">
        <v>0</v>
      </c>
      <c r="BD14" s="35">
        <f>IF(AV14&gt;0,BA14-BC14,-9999)</f>
        <v>-9999</v>
      </c>
      <c r="BE14" s="36">
        <f>IF(AV14&gt;0,BA14/BC14,-0.001)</f>
        <v>-0.001</v>
      </c>
      <c r="BF14" s="37">
        <f>IF(AV14&gt;0,BA14/AV14,-0.1)</f>
        <v>-0.1</v>
      </c>
      <c r="BG14" s="28" t="s">
        <v>45</v>
      </c>
      <c r="BH14" s="38">
        <f>IF(AV14&gt;0,BC14/AV14,-0.1)</f>
        <v>-0.1</v>
      </c>
      <c r="BI14" s="37">
        <f>IF(AV14&gt;0,BF14-BH14,-0.1)</f>
        <v>-0.1</v>
      </c>
    </row>
    <row r="15" spans="1:61" s="40" customFormat="1" ht="12.75">
      <c r="A15" s="40" t="s">
        <v>58</v>
      </c>
      <c r="B15" s="41" t="s">
        <v>56</v>
      </c>
      <c r="C15" s="42">
        <f>R15+AG15+AV15</f>
        <v>0</v>
      </c>
      <c r="D15" s="43">
        <f>S15+AH15+AW15</f>
        <v>0</v>
      </c>
      <c r="E15" s="42" t="s">
        <v>43</v>
      </c>
      <c r="F15" s="44">
        <f>U15+AJ15+AY15</f>
        <v>0</v>
      </c>
      <c r="G15" s="45">
        <f>IF(C15&gt;0,D15/C15,-0.001)</f>
        <v>-0.001</v>
      </c>
      <c r="H15" s="46">
        <f>W15+AL15+BA15</f>
        <v>0</v>
      </c>
      <c r="I15" s="47" t="s">
        <v>45</v>
      </c>
      <c r="J15" s="48">
        <f>Y15+AN15+BC15</f>
        <v>0</v>
      </c>
      <c r="K15" s="49">
        <f>IF(C15&gt;0,H15-J15,-9999)</f>
        <v>-9999</v>
      </c>
      <c r="L15" s="50">
        <f>IF(C15&gt;0,H15/J15,-0.001)</f>
        <v>-0.001</v>
      </c>
      <c r="M15" s="51">
        <f>IF(C15&gt;0,H15/C15,-0.1)</f>
        <v>-0.1</v>
      </c>
      <c r="N15" s="47" t="s">
        <v>45</v>
      </c>
      <c r="O15" s="52">
        <f>IF(C15&gt;0,J15/C15,-0.1)</f>
        <v>-0.1</v>
      </c>
      <c r="P15" s="51">
        <f>IF(C15&gt;0,M15-O15,-0.1)</f>
        <v>-0.1</v>
      </c>
      <c r="Q15" s="39" t="s">
        <v>47</v>
      </c>
      <c r="R15" s="42">
        <f>S15+U15</f>
        <v>0</v>
      </c>
      <c r="S15" s="43">
        <v>0</v>
      </c>
      <c r="T15" s="42" t="s">
        <v>43</v>
      </c>
      <c r="U15" s="44">
        <v>0</v>
      </c>
      <c r="V15" s="45">
        <f>IF(R15&gt;0,S15/R15,-0.001)</f>
        <v>-0.001</v>
      </c>
      <c r="W15" s="46">
        <v>0</v>
      </c>
      <c r="X15" s="47" t="s">
        <v>45</v>
      </c>
      <c r="Y15" s="48">
        <v>0</v>
      </c>
      <c r="Z15" s="49">
        <f>IF(R15&gt;0,W15-Y15,-9999)</f>
        <v>-9999</v>
      </c>
      <c r="AA15" s="50">
        <f>IF(R15&gt;0,W15/Y15,-0.001)</f>
        <v>-0.001</v>
      </c>
      <c r="AB15" s="51">
        <f>IF(R15&gt;0,W15/R15,-0.1)</f>
        <v>-0.1</v>
      </c>
      <c r="AC15" s="47" t="s">
        <v>45</v>
      </c>
      <c r="AD15" s="52">
        <f>IF(R15&gt;0,Y15/R15,-0.1)</f>
        <v>-0.1</v>
      </c>
      <c r="AE15" s="51">
        <f>IF(R15&gt;0,AB15-AD15,-0.1)</f>
        <v>-0.1</v>
      </c>
      <c r="AF15" s="39" t="s">
        <v>47</v>
      </c>
      <c r="AG15" s="42">
        <f>AH15+AJ15</f>
        <v>0</v>
      </c>
      <c r="AH15" s="43">
        <v>0</v>
      </c>
      <c r="AI15" s="42" t="s">
        <v>43</v>
      </c>
      <c r="AJ15" s="44">
        <v>0</v>
      </c>
      <c r="AK15" s="45">
        <f>IF(AG15&gt;0,AH15/AG15,-0.001)</f>
        <v>-0.001</v>
      </c>
      <c r="AL15" s="46">
        <v>0</v>
      </c>
      <c r="AM15" s="47" t="s">
        <v>45</v>
      </c>
      <c r="AN15" s="48">
        <v>0</v>
      </c>
      <c r="AO15" s="49">
        <f>IF(AG15&gt;0,AL15-AN15,-9999)</f>
        <v>-9999</v>
      </c>
      <c r="AP15" s="50">
        <f>IF(AG15&gt;0,AL15/AN15,-0.001)</f>
        <v>-0.001</v>
      </c>
      <c r="AQ15" s="51">
        <f>IF(AG15&gt;0,AL15/AG15,-0.1)</f>
        <v>-0.1</v>
      </c>
      <c r="AR15" s="47" t="s">
        <v>45</v>
      </c>
      <c r="AS15" s="52">
        <f>IF(AG15&gt;0,AN15/AG15,-0.1)</f>
        <v>-0.1</v>
      </c>
      <c r="AT15" s="51">
        <f>IF(AG15&gt;0,AQ15-AS15,-0.1)</f>
        <v>-0.1</v>
      </c>
      <c r="AU15" s="39" t="s">
        <v>47</v>
      </c>
      <c r="AV15" s="42">
        <f>AW15+AY15</f>
        <v>0</v>
      </c>
      <c r="AW15" s="43">
        <v>0</v>
      </c>
      <c r="AX15" s="42" t="s">
        <v>43</v>
      </c>
      <c r="AY15" s="44">
        <v>0</v>
      </c>
      <c r="AZ15" s="45">
        <f>IF(AV15&gt;0,AW15/AV15,-0.001)</f>
        <v>-0.001</v>
      </c>
      <c r="BA15" s="46">
        <v>0</v>
      </c>
      <c r="BB15" s="47" t="s">
        <v>45</v>
      </c>
      <c r="BC15" s="48">
        <v>0</v>
      </c>
      <c r="BD15" s="49">
        <f>IF(AV15&gt;0,BA15-BC15,-9999)</f>
        <v>-9999</v>
      </c>
      <c r="BE15" s="50">
        <f>IF(AV15&gt;0,BA15/BC15,-0.001)</f>
        <v>-0.001</v>
      </c>
      <c r="BF15" s="51">
        <f>IF(AV15&gt;0,BA15/AV15,-0.1)</f>
        <v>-0.1</v>
      </c>
      <c r="BG15" s="47" t="s">
        <v>45</v>
      </c>
      <c r="BH15" s="52">
        <f>IF(AV15&gt;0,BC15/AV15,-0.1)</f>
        <v>-0.1</v>
      </c>
      <c r="BI15" s="51">
        <f>IF(AV15&gt;0,BF15-BH15,-0.1)</f>
        <v>-0.1</v>
      </c>
    </row>
    <row r="16" spans="1:61" s="40" customFormat="1" ht="12.75">
      <c r="A16" s="27" t="s">
        <v>59</v>
      </c>
      <c r="B16" s="28" t="s">
        <v>56</v>
      </c>
      <c r="C16" s="29">
        <f>R16+AG16+AV16</f>
        <v>0</v>
      </c>
      <c r="D16" s="30">
        <f>S16+AH16+AW16</f>
        <v>0</v>
      </c>
      <c r="E16" s="29" t="s">
        <v>43</v>
      </c>
      <c r="F16" s="31">
        <f>U16+AJ16+AY16</f>
        <v>0</v>
      </c>
      <c r="G16" s="32">
        <f>IF(C16&gt;0,D16/C16,-0.001)</f>
        <v>-0.001</v>
      </c>
      <c r="H16" s="33">
        <f>W16+AL16+BA16</f>
        <v>0</v>
      </c>
      <c r="I16" s="28" t="s">
        <v>45</v>
      </c>
      <c r="J16" s="34">
        <f>Y16+AN16+BC16</f>
        <v>0</v>
      </c>
      <c r="K16" s="35">
        <f>IF(C16&gt;0,H16-J16,-9999)</f>
        <v>-9999</v>
      </c>
      <c r="L16" s="36">
        <f>IF(C16&gt;0,H16/J16,-0.001)</f>
        <v>-0.001</v>
      </c>
      <c r="M16" s="37">
        <f>IF(C16&gt;0,H16/C16,-0.1)</f>
        <v>-0.1</v>
      </c>
      <c r="N16" s="28" t="s">
        <v>45</v>
      </c>
      <c r="O16" s="38">
        <f>IF(C16&gt;0,J16/C16,-0.1)</f>
        <v>-0.1</v>
      </c>
      <c r="P16" s="37">
        <f>IF(C16&gt;0,M16-O16,-0.1)</f>
        <v>-0.1</v>
      </c>
      <c r="Q16" s="39" t="s">
        <v>47</v>
      </c>
      <c r="R16" s="29">
        <f>S16+U16</f>
        <v>0</v>
      </c>
      <c r="S16" s="30">
        <v>0</v>
      </c>
      <c r="T16" s="29" t="s">
        <v>43</v>
      </c>
      <c r="U16" s="31">
        <v>0</v>
      </c>
      <c r="V16" s="32">
        <f>IF(R16&gt;0,S16/R16,-0.001)</f>
        <v>-0.001</v>
      </c>
      <c r="W16" s="33">
        <v>0</v>
      </c>
      <c r="X16" s="28" t="s">
        <v>45</v>
      </c>
      <c r="Y16" s="34">
        <v>0</v>
      </c>
      <c r="Z16" s="35">
        <f>IF(R16&gt;0,W16-Y16,-9999)</f>
        <v>-9999</v>
      </c>
      <c r="AA16" s="36">
        <f>IF(R16&gt;0,W16/Y16,-0.001)</f>
        <v>-0.001</v>
      </c>
      <c r="AB16" s="37">
        <f>IF(R16&gt;0,W16/R16,-0.1)</f>
        <v>-0.1</v>
      </c>
      <c r="AC16" s="28" t="s">
        <v>45</v>
      </c>
      <c r="AD16" s="38">
        <f>IF(R16&gt;0,Y16/R16,-0.1)</f>
        <v>-0.1</v>
      </c>
      <c r="AE16" s="37">
        <f>IF(R16&gt;0,AB16-AD16,-0.1)</f>
        <v>-0.1</v>
      </c>
      <c r="AF16" s="39" t="s">
        <v>47</v>
      </c>
      <c r="AG16" s="29">
        <f>AH16+AJ16</f>
        <v>0</v>
      </c>
      <c r="AH16" s="30">
        <v>0</v>
      </c>
      <c r="AI16" s="29" t="s">
        <v>43</v>
      </c>
      <c r="AJ16" s="31">
        <v>0</v>
      </c>
      <c r="AK16" s="32">
        <f>IF(AG16&gt;0,AH16/AG16,-0.001)</f>
        <v>-0.001</v>
      </c>
      <c r="AL16" s="33">
        <v>0</v>
      </c>
      <c r="AM16" s="28" t="s">
        <v>45</v>
      </c>
      <c r="AN16" s="34">
        <v>0</v>
      </c>
      <c r="AO16" s="35">
        <f>IF(AG16&gt;0,AL16-AN16,-9999)</f>
        <v>-9999</v>
      </c>
      <c r="AP16" s="36">
        <f>IF(AG16&gt;0,AL16/AN16,-0.001)</f>
        <v>-0.001</v>
      </c>
      <c r="AQ16" s="37">
        <f>IF(AG16&gt;0,AL16/AG16,-0.1)</f>
        <v>-0.1</v>
      </c>
      <c r="AR16" s="28" t="s">
        <v>45</v>
      </c>
      <c r="AS16" s="38">
        <f>IF(AG16&gt;0,AN16/AG16,-0.1)</f>
        <v>-0.1</v>
      </c>
      <c r="AT16" s="37">
        <f>IF(AG16&gt;0,AQ16-AS16,-0.1)</f>
        <v>-0.1</v>
      </c>
      <c r="AU16" s="39" t="s">
        <v>47</v>
      </c>
      <c r="AV16" s="29">
        <f>AW16+AY16</f>
        <v>0</v>
      </c>
      <c r="AW16" s="30">
        <v>0</v>
      </c>
      <c r="AX16" s="29" t="s">
        <v>43</v>
      </c>
      <c r="AY16" s="31">
        <v>0</v>
      </c>
      <c r="AZ16" s="32">
        <f>IF(AV16&gt;0,AW16/AV16,-0.001)</f>
        <v>-0.001</v>
      </c>
      <c r="BA16" s="33">
        <v>0</v>
      </c>
      <c r="BB16" s="28" t="s">
        <v>45</v>
      </c>
      <c r="BC16" s="34">
        <v>0</v>
      </c>
      <c r="BD16" s="35">
        <f>IF(AV16&gt;0,BA16-BC16,-9999)</f>
        <v>-9999</v>
      </c>
      <c r="BE16" s="36">
        <f>IF(AV16&gt;0,BA16/BC16,-0.001)</f>
        <v>-0.001</v>
      </c>
      <c r="BF16" s="37">
        <f>IF(AV16&gt;0,BA16/AV16,-0.1)</f>
        <v>-0.1</v>
      </c>
      <c r="BG16" s="28" t="s">
        <v>45</v>
      </c>
      <c r="BH16" s="38">
        <f>IF(AV16&gt;0,BC16/AV16,-0.1)</f>
        <v>-0.1</v>
      </c>
      <c r="BI16" s="37">
        <f>IF(AV16&gt;0,BF16-BH16,-0.1)</f>
        <v>-0.1</v>
      </c>
    </row>
    <row r="17" spans="1:61" s="40" customFormat="1" ht="12.75">
      <c r="A17" s="40" t="s">
        <v>60</v>
      </c>
      <c r="B17" s="41" t="s">
        <v>56</v>
      </c>
      <c r="C17" s="42">
        <f>R17+AG17+AV17</f>
        <v>0</v>
      </c>
      <c r="D17" s="43">
        <f>S17+AH17+AW17</f>
        <v>0</v>
      </c>
      <c r="E17" s="42" t="s">
        <v>43</v>
      </c>
      <c r="F17" s="44">
        <f>U17+AJ17+AY17</f>
        <v>0</v>
      </c>
      <c r="G17" s="45">
        <f>IF(C17&gt;0,D17/C17,-0.001)</f>
        <v>-0.001</v>
      </c>
      <c r="H17" s="46">
        <f>W17+AL17+BA17</f>
        <v>0</v>
      </c>
      <c r="I17" s="47" t="s">
        <v>45</v>
      </c>
      <c r="J17" s="48">
        <f>Y17+AN17+BC17</f>
        <v>0</v>
      </c>
      <c r="K17" s="49">
        <f>IF(C17&gt;0,H17-J17,-9999)</f>
        <v>-9999</v>
      </c>
      <c r="L17" s="50">
        <f>IF(C17&gt;0,H17/J17,-0.001)</f>
        <v>-0.001</v>
      </c>
      <c r="M17" s="51">
        <f>IF(C17&gt;0,H17/C17,-0.1)</f>
        <v>-0.1</v>
      </c>
      <c r="N17" s="47" t="s">
        <v>45</v>
      </c>
      <c r="O17" s="52">
        <f>IF(C17&gt;0,J17/C17,-0.1)</f>
        <v>-0.1</v>
      </c>
      <c r="P17" s="51">
        <f>IF(C17&gt;0,M17-O17,-0.1)</f>
        <v>-0.1</v>
      </c>
      <c r="Q17" s="39" t="s">
        <v>47</v>
      </c>
      <c r="R17" s="42">
        <f>S17+U17</f>
        <v>0</v>
      </c>
      <c r="S17" s="43">
        <v>0</v>
      </c>
      <c r="T17" s="42" t="s">
        <v>43</v>
      </c>
      <c r="U17" s="44">
        <v>0</v>
      </c>
      <c r="V17" s="45">
        <f>IF(R17&gt;0,S17/R17,-0.001)</f>
        <v>-0.001</v>
      </c>
      <c r="W17" s="46">
        <v>0</v>
      </c>
      <c r="X17" s="47" t="s">
        <v>45</v>
      </c>
      <c r="Y17" s="48">
        <v>0</v>
      </c>
      <c r="Z17" s="49">
        <f>IF(R17&gt;0,W17-Y17,-9999)</f>
        <v>-9999</v>
      </c>
      <c r="AA17" s="50">
        <f>IF(R17&gt;0,W17/Y17,-0.001)</f>
        <v>-0.001</v>
      </c>
      <c r="AB17" s="51">
        <f>IF(R17&gt;0,W17/R17,-0.1)</f>
        <v>-0.1</v>
      </c>
      <c r="AC17" s="47" t="s">
        <v>45</v>
      </c>
      <c r="AD17" s="52">
        <f>IF(R17&gt;0,Y17/R17,-0.1)</f>
        <v>-0.1</v>
      </c>
      <c r="AE17" s="51">
        <f>IF(R17&gt;0,AB17-AD17,-0.1)</f>
        <v>-0.1</v>
      </c>
      <c r="AF17" s="39" t="s">
        <v>47</v>
      </c>
      <c r="AG17" s="42">
        <f>AH17+AJ17</f>
        <v>0</v>
      </c>
      <c r="AH17" s="43">
        <v>0</v>
      </c>
      <c r="AI17" s="42" t="s">
        <v>43</v>
      </c>
      <c r="AJ17" s="44">
        <v>0</v>
      </c>
      <c r="AK17" s="45">
        <f>IF(AG17&gt;0,AH17/AG17,-0.001)</f>
        <v>-0.001</v>
      </c>
      <c r="AL17" s="46">
        <v>0</v>
      </c>
      <c r="AM17" s="47" t="s">
        <v>45</v>
      </c>
      <c r="AN17" s="48">
        <v>0</v>
      </c>
      <c r="AO17" s="49">
        <f>IF(AG17&gt;0,AL17-AN17,-9999)</f>
        <v>-9999</v>
      </c>
      <c r="AP17" s="50">
        <f>IF(AG17&gt;0,AL17/AN17,-0.001)</f>
        <v>-0.001</v>
      </c>
      <c r="AQ17" s="51">
        <f>IF(AG17&gt;0,AL17/AG17,-0.1)</f>
        <v>-0.1</v>
      </c>
      <c r="AR17" s="47" t="s">
        <v>45</v>
      </c>
      <c r="AS17" s="52">
        <f>IF(AG17&gt;0,AN17/AG17,-0.1)</f>
        <v>-0.1</v>
      </c>
      <c r="AT17" s="51">
        <f>IF(AG17&gt;0,AQ17-AS17,-0.1)</f>
        <v>-0.1</v>
      </c>
      <c r="AU17" s="39" t="s">
        <v>47</v>
      </c>
      <c r="AV17" s="42">
        <f>AW17+AY17</f>
        <v>0</v>
      </c>
      <c r="AW17" s="43">
        <v>0</v>
      </c>
      <c r="AX17" s="42" t="s">
        <v>43</v>
      </c>
      <c r="AY17" s="44">
        <v>0</v>
      </c>
      <c r="AZ17" s="45">
        <f>IF(AV17&gt;0,AW17/AV17,-0.001)</f>
        <v>-0.001</v>
      </c>
      <c r="BA17" s="46">
        <v>0</v>
      </c>
      <c r="BB17" s="47" t="s">
        <v>45</v>
      </c>
      <c r="BC17" s="48">
        <v>0</v>
      </c>
      <c r="BD17" s="49">
        <f>IF(AV17&gt;0,BA17-BC17,-9999)</f>
        <v>-9999</v>
      </c>
      <c r="BE17" s="50">
        <f>IF(AV17&gt;0,BA17/BC17,-0.001)</f>
        <v>-0.001</v>
      </c>
      <c r="BF17" s="51">
        <f>IF(AV17&gt;0,BA17/AV17,-0.1)</f>
        <v>-0.1</v>
      </c>
      <c r="BG17" s="47" t="s">
        <v>45</v>
      </c>
      <c r="BH17" s="52">
        <f>IF(AV17&gt;0,BC17/AV17,-0.1)</f>
        <v>-0.1</v>
      </c>
      <c r="BI17" s="51">
        <f>IF(AV17&gt;0,BF17-BH17,-0.1)</f>
        <v>-0.1</v>
      </c>
    </row>
    <row r="18" spans="1:61" s="40" customFormat="1" ht="12.75">
      <c r="A18" s="27" t="s">
        <v>61</v>
      </c>
      <c r="B18" s="28" t="s">
        <v>56</v>
      </c>
      <c r="C18" s="29">
        <f>R18+AG18+AV18</f>
        <v>0</v>
      </c>
      <c r="D18" s="30">
        <f>S18+AH18+AW18</f>
        <v>0</v>
      </c>
      <c r="E18" s="29" t="s">
        <v>43</v>
      </c>
      <c r="F18" s="31">
        <f>U18+AJ18+AY18</f>
        <v>0</v>
      </c>
      <c r="G18" s="32">
        <f>IF(C18&gt;0,D18/C18,-0.001)</f>
        <v>-0.001</v>
      </c>
      <c r="H18" s="33">
        <f>W18+AL18+BA18</f>
        <v>0</v>
      </c>
      <c r="I18" s="28" t="s">
        <v>45</v>
      </c>
      <c r="J18" s="34">
        <f>Y18+AN18+BC18</f>
        <v>0</v>
      </c>
      <c r="K18" s="35">
        <f>IF(C18&gt;0,H18-J18,-9999)</f>
        <v>-9999</v>
      </c>
      <c r="L18" s="36">
        <f>IF(C18&gt;0,H18/J18,-0.001)</f>
        <v>-0.001</v>
      </c>
      <c r="M18" s="37">
        <f>IF(C18&gt;0,H18/C18,-0.1)</f>
        <v>-0.1</v>
      </c>
      <c r="N18" s="28" t="s">
        <v>45</v>
      </c>
      <c r="O18" s="38">
        <f>IF(C18&gt;0,J18/C18,-0.1)</f>
        <v>-0.1</v>
      </c>
      <c r="P18" s="37">
        <f>IF(C18&gt;0,M18-O18,-0.1)</f>
        <v>-0.1</v>
      </c>
      <c r="Q18" s="39" t="s">
        <v>47</v>
      </c>
      <c r="R18" s="29">
        <f>S18+U18</f>
        <v>0</v>
      </c>
      <c r="S18" s="30">
        <v>0</v>
      </c>
      <c r="T18" s="29" t="s">
        <v>43</v>
      </c>
      <c r="U18" s="31">
        <v>0</v>
      </c>
      <c r="V18" s="32">
        <f>IF(R18&gt;0,S18/R18,-0.001)</f>
        <v>-0.001</v>
      </c>
      <c r="W18" s="33">
        <v>0</v>
      </c>
      <c r="X18" s="28" t="s">
        <v>45</v>
      </c>
      <c r="Y18" s="34">
        <v>0</v>
      </c>
      <c r="Z18" s="35">
        <f>IF(R18&gt;0,W18-Y18,-9999)</f>
        <v>-9999</v>
      </c>
      <c r="AA18" s="36">
        <f>IF(R18&gt;0,W18/Y18,-0.001)</f>
        <v>-0.001</v>
      </c>
      <c r="AB18" s="37">
        <f>IF(R18&gt;0,W18/R18,-0.1)</f>
        <v>-0.1</v>
      </c>
      <c r="AC18" s="28" t="s">
        <v>45</v>
      </c>
      <c r="AD18" s="38">
        <f>IF(R18&gt;0,Y18/R18,-0.1)</f>
        <v>-0.1</v>
      </c>
      <c r="AE18" s="37">
        <f>IF(R18&gt;0,AB18-AD18,-0.1)</f>
        <v>-0.1</v>
      </c>
      <c r="AF18" s="39" t="s">
        <v>47</v>
      </c>
      <c r="AG18" s="29">
        <f>AH18+AJ18</f>
        <v>0</v>
      </c>
      <c r="AH18" s="30">
        <v>0</v>
      </c>
      <c r="AI18" s="29" t="s">
        <v>43</v>
      </c>
      <c r="AJ18" s="31">
        <v>0</v>
      </c>
      <c r="AK18" s="32">
        <f>IF(AG18&gt;0,AH18/AG18,-0.001)</f>
        <v>-0.001</v>
      </c>
      <c r="AL18" s="33">
        <v>0</v>
      </c>
      <c r="AM18" s="28" t="s">
        <v>45</v>
      </c>
      <c r="AN18" s="34">
        <v>0</v>
      </c>
      <c r="AO18" s="35">
        <f>IF(AG18&gt;0,AL18-AN18,-9999)</f>
        <v>-9999</v>
      </c>
      <c r="AP18" s="36">
        <f>IF(AG18&gt;0,AL18/AN18,-0.001)</f>
        <v>-0.001</v>
      </c>
      <c r="AQ18" s="37">
        <f>IF(AG18&gt;0,AL18/AG18,-0.1)</f>
        <v>-0.1</v>
      </c>
      <c r="AR18" s="28" t="s">
        <v>45</v>
      </c>
      <c r="AS18" s="38">
        <f>IF(AG18&gt;0,AN18/AG18,-0.1)</f>
        <v>-0.1</v>
      </c>
      <c r="AT18" s="37">
        <f>IF(AG18&gt;0,AQ18-AS18,-0.1)</f>
        <v>-0.1</v>
      </c>
      <c r="AU18" s="39" t="s">
        <v>47</v>
      </c>
      <c r="AV18" s="29">
        <f>AW18+AY18</f>
        <v>0</v>
      </c>
      <c r="AW18" s="30">
        <v>0</v>
      </c>
      <c r="AX18" s="29" t="s">
        <v>43</v>
      </c>
      <c r="AY18" s="31">
        <v>0</v>
      </c>
      <c r="AZ18" s="32">
        <f>IF(AV18&gt;0,AW18/AV18,-0.001)</f>
        <v>-0.001</v>
      </c>
      <c r="BA18" s="33">
        <v>0</v>
      </c>
      <c r="BB18" s="28" t="s">
        <v>45</v>
      </c>
      <c r="BC18" s="34">
        <v>0</v>
      </c>
      <c r="BD18" s="35">
        <f>IF(AV18&gt;0,BA18-BC18,-9999)</f>
        <v>-9999</v>
      </c>
      <c r="BE18" s="36">
        <f>IF(AV18&gt;0,BA18/BC18,-0.001)</f>
        <v>-0.001</v>
      </c>
      <c r="BF18" s="37">
        <f>IF(AV18&gt;0,BA18/AV18,-0.1)</f>
        <v>-0.1</v>
      </c>
      <c r="BG18" s="28" t="s">
        <v>45</v>
      </c>
      <c r="BH18" s="38">
        <f>IF(AV18&gt;0,BC18/AV18,-0.1)</f>
        <v>-0.1</v>
      </c>
      <c r="BI18" s="37">
        <f>IF(AV18&gt;0,BF18-BH18,-0.1)</f>
        <v>-0.1</v>
      </c>
    </row>
    <row r="19" spans="1:61" s="40" customFormat="1" ht="12.75">
      <c r="A19" s="40" t="s">
        <v>62</v>
      </c>
      <c r="B19" s="41" t="s">
        <v>56</v>
      </c>
      <c r="C19" s="42">
        <f>R19+AG19+AV19</f>
        <v>6</v>
      </c>
      <c r="D19" s="43">
        <f>S19+AH19+AW19</f>
        <v>0</v>
      </c>
      <c r="E19" s="42" t="s">
        <v>43</v>
      </c>
      <c r="F19" s="44">
        <f>U19+AJ19+AY19</f>
        <v>6</v>
      </c>
      <c r="G19" s="45">
        <f>IF(C19&gt;0,D19/C19,-0.001)</f>
        <v>0</v>
      </c>
      <c r="H19" s="46">
        <f>W19+AL19+BA19</f>
        <v>362</v>
      </c>
      <c r="I19" s="47" t="s">
        <v>45</v>
      </c>
      <c r="J19" s="48">
        <f>Y19+AN19+BC19</f>
        <v>527</v>
      </c>
      <c r="K19" s="49">
        <f>IF(C19&gt;0,H19-J19,-9999)</f>
        <v>-165</v>
      </c>
      <c r="L19" s="50">
        <f>IF(C19&gt;0,H19/J19,-0.001)</f>
        <v>0.6869070208728653</v>
      </c>
      <c r="M19" s="51">
        <f>IF(C19&gt;0,H19/C19,-0.1)</f>
        <v>60.333333333333336</v>
      </c>
      <c r="N19" s="47" t="s">
        <v>45</v>
      </c>
      <c r="O19" s="52">
        <f>IF(C19&gt;0,J19/C19,-0.1)</f>
        <v>87.83333333333333</v>
      </c>
      <c r="P19" s="51">
        <f>IF(C19&gt;0,M19-O19,-0.1)</f>
        <v>-27.499999999999993</v>
      </c>
      <c r="Q19" s="39" t="s">
        <v>47</v>
      </c>
      <c r="R19" s="42">
        <f>S19+U19</f>
        <v>3</v>
      </c>
      <c r="S19" s="43">
        <v>0</v>
      </c>
      <c r="T19" s="42" t="s">
        <v>43</v>
      </c>
      <c r="U19" s="44">
        <v>3</v>
      </c>
      <c r="V19" s="45">
        <f>IF(R19&gt;0,S19/R19,-0.001)</f>
        <v>0</v>
      </c>
      <c r="W19" s="46">
        <v>185</v>
      </c>
      <c r="X19" s="47" t="s">
        <v>45</v>
      </c>
      <c r="Y19" s="48">
        <v>251</v>
      </c>
      <c r="Z19" s="49">
        <f>IF(R19&gt;0,W19-Y19,-9999)</f>
        <v>-66</v>
      </c>
      <c r="AA19" s="50">
        <f>IF(R19&gt;0,W19/Y19,-0.001)</f>
        <v>0.7370517928286853</v>
      </c>
      <c r="AB19" s="51">
        <f>IF(R19&gt;0,W19/R19,-0.1)</f>
        <v>61.666666666666664</v>
      </c>
      <c r="AC19" s="47" t="s">
        <v>45</v>
      </c>
      <c r="AD19" s="52">
        <f>IF(R19&gt;0,Y19/R19,-0.1)</f>
        <v>83.66666666666667</v>
      </c>
      <c r="AE19" s="51">
        <f>IF(R19&gt;0,AB19-AD19,-0.1)</f>
        <v>-22.000000000000007</v>
      </c>
      <c r="AF19" s="39" t="s">
        <v>47</v>
      </c>
      <c r="AG19" s="42">
        <f>AH19+AJ19</f>
        <v>3</v>
      </c>
      <c r="AH19" s="43">
        <v>0</v>
      </c>
      <c r="AI19" s="42" t="s">
        <v>43</v>
      </c>
      <c r="AJ19" s="44">
        <v>3</v>
      </c>
      <c r="AK19" s="45">
        <f>IF(AG19&gt;0,AH19/AG19,-0.001)</f>
        <v>0</v>
      </c>
      <c r="AL19" s="46">
        <v>177</v>
      </c>
      <c r="AM19" s="47" t="s">
        <v>45</v>
      </c>
      <c r="AN19" s="48">
        <v>276</v>
      </c>
      <c r="AO19" s="49">
        <f>IF(AG19&gt;0,AL19-AN19,-9999)</f>
        <v>-99</v>
      </c>
      <c r="AP19" s="50">
        <f>IF(AG19&gt;0,AL19/AN19,-0.001)</f>
        <v>0.6413043478260869</v>
      </c>
      <c r="AQ19" s="51">
        <f>IF(AG19&gt;0,AL19/AG19,-0.1)</f>
        <v>59</v>
      </c>
      <c r="AR19" s="47" t="s">
        <v>45</v>
      </c>
      <c r="AS19" s="52">
        <f>IF(AG19&gt;0,AN19/AG19,-0.1)</f>
        <v>92</v>
      </c>
      <c r="AT19" s="51">
        <f>IF(AG19&gt;0,AQ19-AS19,-0.1)</f>
        <v>-33</v>
      </c>
      <c r="AU19" s="39" t="s">
        <v>47</v>
      </c>
      <c r="AV19" s="42">
        <f>AW19+AY19</f>
        <v>0</v>
      </c>
      <c r="AW19" s="43">
        <v>0</v>
      </c>
      <c r="AX19" s="42" t="s">
        <v>43</v>
      </c>
      <c r="AY19" s="44">
        <v>0</v>
      </c>
      <c r="AZ19" s="45">
        <f>IF(AV19&gt;0,AW19/AV19,-0.001)</f>
        <v>-0.001</v>
      </c>
      <c r="BA19" s="46">
        <v>0</v>
      </c>
      <c r="BB19" s="47" t="s">
        <v>45</v>
      </c>
      <c r="BC19" s="48">
        <v>0</v>
      </c>
      <c r="BD19" s="49">
        <f>IF(AV19&gt;0,BA19-BC19,-9999)</f>
        <v>-9999</v>
      </c>
      <c r="BE19" s="50">
        <f>IF(AV19&gt;0,BA19/BC19,-0.001)</f>
        <v>-0.001</v>
      </c>
      <c r="BF19" s="51">
        <f>IF(AV19&gt;0,BA19/AV19,-0.1)</f>
        <v>-0.1</v>
      </c>
      <c r="BG19" s="47" t="s">
        <v>45</v>
      </c>
      <c r="BH19" s="52">
        <f>IF(AV19&gt;0,BC19/AV19,-0.1)</f>
        <v>-0.1</v>
      </c>
      <c r="BI19" s="51">
        <f>IF(AV19&gt;0,BF19-BH19,-0.1)</f>
        <v>-0.1</v>
      </c>
    </row>
    <row r="20" spans="1:61" s="40" customFormat="1" ht="12.75">
      <c r="A20" s="27" t="s">
        <v>63</v>
      </c>
      <c r="B20" s="28" t="s">
        <v>56</v>
      </c>
      <c r="C20" s="29">
        <f>R20+AG20+AV20</f>
        <v>0</v>
      </c>
      <c r="D20" s="30">
        <f>S20+AH20+AW20</f>
        <v>0</v>
      </c>
      <c r="E20" s="29" t="s">
        <v>43</v>
      </c>
      <c r="F20" s="31">
        <f>U20+AJ20+AY20</f>
        <v>0</v>
      </c>
      <c r="G20" s="32">
        <f>IF(C20&gt;0,D20/C20,-0.001)</f>
        <v>-0.001</v>
      </c>
      <c r="H20" s="33">
        <f>W20+AL20+BA20</f>
        <v>0</v>
      </c>
      <c r="I20" s="28" t="s">
        <v>45</v>
      </c>
      <c r="J20" s="34">
        <f>Y20+AN20+BC20</f>
        <v>0</v>
      </c>
      <c r="K20" s="35">
        <f>IF(C20&gt;0,H20-J20,-9999)</f>
        <v>-9999</v>
      </c>
      <c r="L20" s="36">
        <f>IF(C20&gt;0,H20/J20,-0.001)</f>
        <v>-0.001</v>
      </c>
      <c r="M20" s="37">
        <f>IF(C20&gt;0,H20/C20,-0.1)</f>
        <v>-0.1</v>
      </c>
      <c r="N20" s="28" t="s">
        <v>45</v>
      </c>
      <c r="O20" s="38">
        <f>IF(C20&gt;0,J20/C20,-0.1)</f>
        <v>-0.1</v>
      </c>
      <c r="P20" s="37">
        <f>IF(C20&gt;0,M20-O20,-0.1)</f>
        <v>-0.1</v>
      </c>
      <c r="Q20" s="39" t="s">
        <v>47</v>
      </c>
      <c r="R20" s="29">
        <f>S20+U20</f>
        <v>0</v>
      </c>
      <c r="S20" s="30">
        <v>0</v>
      </c>
      <c r="T20" s="29" t="s">
        <v>43</v>
      </c>
      <c r="U20" s="31">
        <v>0</v>
      </c>
      <c r="V20" s="32">
        <f>IF(R20&gt;0,S20/R20,-0.001)</f>
        <v>-0.001</v>
      </c>
      <c r="W20" s="33">
        <v>0</v>
      </c>
      <c r="X20" s="28" t="s">
        <v>45</v>
      </c>
      <c r="Y20" s="34">
        <v>0</v>
      </c>
      <c r="Z20" s="35">
        <f>IF(R20&gt;0,W20-Y20,-9999)</f>
        <v>-9999</v>
      </c>
      <c r="AA20" s="36">
        <f>IF(R20&gt;0,W20/Y20,-0.001)</f>
        <v>-0.001</v>
      </c>
      <c r="AB20" s="37">
        <f>IF(R20&gt;0,W20/R20,-0.1)</f>
        <v>-0.1</v>
      </c>
      <c r="AC20" s="28" t="s">
        <v>45</v>
      </c>
      <c r="AD20" s="38">
        <f>IF(R20&gt;0,Y20/R20,-0.1)</f>
        <v>-0.1</v>
      </c>
      <c r="AE20" s="37">
        <f>IF(R20&gt;0,AB20-AD20,-0.1)</f>
        <v>-0.1</v>
      </c>
      <c r="AF20" s="39" t="s">
        <v>47</v>
      </c>
      <c r="AG20" s="29">
        <f>AH20+AJ20</f>
        <v>0</v>
      </c>
      <c r="AH20" s="30">
        <v>0</v>
      </c>
      <c r="AI20" s="29" t="s">
        <v>43</v>
      </c>
      <c r="AJ20" s="31">
        <v>0</v>
      </c>
      <c r="AK20" s="32">
        <f>IF(AG20&gt;0,AH20/AG20,-0.001)</f>
        <v>-0.001</v>
      </c>
      <c r="AL20" s="33">
        <v>0</v>
      </c>
      <c r="AM20" s="28" t="s">
        <v>45</v>
      </c>
      <c r="AN20" s="34">
        <v>0</v>
      </c>
      <c r="AO20" s="35">
        <f>IF(AG20&gt;0,AL20-AN20,-9999)</f>
        <v>-9999</v>
      </c>
      <c r="AP20" s="36">
        <f>IF(AG20&gt;0,AL20/AN20,-0.001)</f>
        <v>-0.001</v>
      </c>
      <c r="AQ20" s="37">
        <f>IF(AG20&gt;0,AL20/AG20,-0.1)</f>
        <v>-0.1</v>
      </c>
      <c r="AR20" s="28" t="s">
        <v>45</v>
      </c>
      <c r="AS20" s="38">
        <f>IF(AG20&gt;0,AN20/AG20,-0.1)</f>
        <v>-0.1</v>
      </c>
      <c r="AT20" s="37">
        <f>IF(AG20&gt;0,AQ20-AS20,-0.1)</f>
        <v>-0.1</v>
      </c>
      <c r="AU20" s="39" t="s">
        <v>47</v>
      </c>
      <c r="AV20" s="29">
        <f>AW20+AY20</f>
        <v>0</v>
      </c>
      <c r="AW20" s="30">
        <v>0</v>
      </c>
      <c r="AX20" s="29" t="s">
        <v>43</v>
      </c>
      <c r="AY20" s="31">
        <v>0</v>
      </c>
      <c r="AZ20" s="32">
        <f>IF(AV20&gt;0,AW20/AV20,-0.001)</f>
        <v>-0.001</v>
      </c>
      <c r="BA20" s="33">
        <v>0</v>
      </c>
      <c r="BB20" s="28" t="s">
        <v>45</v>
      </c>
      <c r="BC20" s="34">
        <v>0</v>
      </c>
      <c r="BD20" s="35">
        <f>IF(AV20&gt;0,BA20-BC20,-9999)</f>
        <v>-9999</v>
      </c>
      <c r="BE20" s="36">
        <f>IF(AV20&gt;0,BA20/BC20,-0.001)</f>
        <v>-0.001</v>
      </c>
      <c r="BF20" s="37">
        <f>IF(AV20&gt;0,BA20/AV20,-0.1)</f>
        <v>-0.1</v>
      </c>
      <c r="BG20" s="28" t="s">
        <v>45</v>
      </c>
      <c r="BH20" s="38">
        <f>IF(AV20&gt;0,BC20/AV20,-0.1)</f>
        <v>-0.1</v>
      </c>
      <c r="BI20" s="37">
        <f>IF(AV20&gt;0,BF20-BH20,-0.1)</f>
        <v>-0.1</v>
      </c>
    </row>
    <row r="21" spans="1:61" s="40" customFormat="1" ht="12.75">
      <c r="A21" s="40" t="s">
        <v>64</v>
      </c>
      <c r="B21" s="41" t="s">
        <v>56</v>
      </c>
      <c r="C21" s="42">
        <f>R21+AG21+AV21</f>
        <v>0</v>
      </c>
      <c r="D21" s="43">
        <f>S21+AH21+AW21</f>
        <v>0</v>
      </c>
      <c r="E21" s="42" t="s">
        <v>43</v>
      </c>
      <c r="F21" s="44">
        <f>U21+AJ21+AY21</f>
        <v>0</v>
      </c>
      <c r="G21" s="45">
        <f>IF(C21&gt;0,D21/C21,-0.001)</f>
        <v>-0.001</v>
      </c>
      <c r="H21" s="46">
        <f>W21+AL21+BA21</f>
        <v>0</v>
      </c>
      <c r="I21" s="47" t="s">
        <v>45</v>
      </c>
      <c r="J21" s="48">
        <f>Y21+AN21+BC21</f>
        <v>0</v>
      </c>
      <c r="K21" s="49">
        <f>IF(C21&gt;0,H21-J21,-9999)</f>
        <v>-9999</v>
      </c>
      <c r="L21" s="50">
        <f>IF(C21&gt;0,H21/J21,-0.001)</f>
        <v>-0.001</v>
      </c>
      <c r="M21" s="51">
        <f>IF(C21&gt;0,H21/C21,-0.1)</f>
        <v>-0.1</v>
      </c>
      <c r="N21" s="47" t="s">
        <v>45</v>
      </c>
      <c r="O21" s="52">
        <f>IF(C21&gt;0,J21/C21,-0.1)</f>
        <v>-0.1</v>
      </c>
      <c r="P21" s="51">
        <f>IF(C21&gt;0,M21-O21,-0.1)</f>
        <v>-0.1</v>
      </c>
      <c r="Q21" s="39" t="s">
        <v>47</v>
      </c>
      <c r="R21" s="42">
        <f>S21+U21</f>
        <v>0</v>
      </c>
      <c r="S21" s="43">
        <v>0</v>
      </c>
      <c r="T21" s="42" t="s">
        <v>43</v>
      </c>
      <c r="U21" s="44">
        <v>0</v>
      </c>
      <c r="V21" s="45">
        <f>IF(R21&gt;0,S21/R21,-0.001)</f>
        <v>-0.001</v>
      </c>
      <c r="W21" s="46">
        <v>0</v>
      </c>
      <c r="X21" s="47" t="s">
        <v>45</v>
      </c>
      <c r="Y21" s="48">
        <v>0</v>
      </c>
      <c r="Z21" s="49">
        <f>IF(R21&gt;0,W21-Y21,-9999)</f>
        <v>-9999</v>
      </c>
      <c r="AA21" s="50">
        <f>IF(R21&gt;0,W21/Y21,-0.001)</f>
        <v>-0.001</v>
      </c>
      <c r="AB21" s="51">
        <f>IF(R21&gt;0,W21/R21,-0.1)</f>
        <v>-0.1</v>
      </c>
      <c r="AC21" s="47" t="s">
        <v>45</v>
      </c>
      <c r="AD21" s="52">
        <f>IF(R21&gt;0,Y21/R21,-0.1)</f>
        <v>-0.1</v>
      </c>
      <c r="AE21" s="51">
        <f>IF(R21&gt;0,AB21-AD21,-0.1)</f>
        <v>-0.1</v>
      </c>
      <c r="AF21" s="39" t="s">
        <v>47</v>
      </c>
      <c r="AG21" s="42">
        <f>AH21+AJ21</f>
        <v>0</v>
      </c>
      <c r="AH21" s="43">
        <v>0</v>
      </c>
      <c r="AI21" s="42" t="s">
        <v>43</v>
      </c>
      <c r="AJ21" s="44">
        <v>0</v>
      </c>
      <c r="AK21" s="45">
        <f>IF(AG21&gt;0,AH21/AG21,-0.001)</f>
        <v>-0.001</v>
      </c>
      <c r="AL21" s="46">
        <v>0</v>
      </c>
      <c r="AM21" s="47" t="s">
        <v>45</v>
      </c>
      <c r="AN21" s="48">
        <v>0</v>
      </c>
      <c r="AO21" s="49">
        <f>IF(AG21&gt;0,AL21-AN21,-9999)</f>
        <v>-9999</v>
      </c>
      <c r="AP21" s="50">
        <f>IF(AG21&gt;0,AL21/AN21,-0.001)</f>
        <v>-0.001</v>
      </c>
      <c r="AQ21" s="51">
        <f>IF(AG21&gt;0,AL21/AG21,-0.1)</f>
        <v>-0.1</v>
      </c>
      <c r="AR21" s="47" t="s">
        <v>45</v>
      </c>
      <c r="AS21" s="52">
        <f>IF(AG21&gt;0,AN21/AG21,-0.1)</f>
        <v>-0.1</v>
      </c>
      <c r="AT21" s="51">
        <f>IF(AG21&gt;0,AQ21-AS21,-0.1)</f>
        <v>-0.1</v>
      </c>
      <c r="AU21" s="39" t="s">
        <v>47</v>
      </c>
      <c r="AV21" s="42">
        <f>AW21+AY21</f>
        <v>0</v>
      </c>
      <c r="AW21" s="43">
        <v>0</v>
      </c>
      <c r="AX21" s="42" t="s">
        <v>43</v>
      </c>
      <c r="AY21" s="44">
        <v>0</v>
      </c>
      <c r="AZ21" s="45">
        <f>IF(AV21&gt;0,AW21/AV21,-0.001)</f>
        <v>-0.001</v>
      </c>
      <c r="BA21" s="46">
        <v>0</v>
      </c>
      <c r="BB21" s="47" t="s">
        <v>45</v>
      </c>
      <c r="BC21" s="48">
        <v>0</v>
      </c>
      <c r="BD21" s="49">
        <f>IF(AV21&gt;0,BA21-BC21,-9999)</f>
        <v>-9999</v>
      </c>
      <c r="BE21" s="50">
        <f>IF(AV21&gt;0,BA21/BC21,-0.001)</f>
        <v>-0.001</v>
      </c>
      <c r="BF21" s="51">
        <f>IF(AV21&gt;0,BA21/AV21,-0.1)</f>
        <v>-0.1</v>
      </c>
      <c r="BG21" s="47" t="s">
        <v>45</v>
      </c>
      <c r="BH21" s="52">
        <f>IF(AV21&gt;0,BC21/AV21,-0.1)</f>
        <v>-0.1</v>
      </c>
      <c r="BI21" s="51">
        <f>IF(AV21&gt;0,BF21-BH21,-0.1)</f>
        <v>-0.1</v>
      </c>
    </row>
    <row r="22" spans="1:61" s="40" customFormat="1" ht="12.75">
      <c r="A22" s="27" t="s">
        <v>65</v>
      </c>
      <c r="B22" s="28" t="s">
        <v>56</v>
      </c>
      <c r="C22" s="29">
        <f>R22+AG22+AV22</f>
        <v>0</v>
      </c>
      <c r="D22" s="30">
        <f>S22+AH22+AW22</f>
        <v>0</v>
      </c>
      <c r="E22" s="29" t="s">
        <v>43</v>
      </c>
      <c r="F22" s="31">
        <f>U22+AJ22+AY22</f>
        <v>0</v>
      </c>
      <c r="G22" s="32">
        <f>IF(C22&gt;0,D22/C22,-0.001)</f>
        <v>-0.001</v>
      </c>
      <c r="H22" s="33">
        <f>W22+AL22+BA22</f>
        <v>0</v>
      </c>
      <c r="I22" s="28" t="s">
        <v>45</v>
      </c>
      <c r="J22" s="34">
        <f>Y22+AN22+BC22</f>
        <v>0</v>
      </c>
      <c r="K22" s="35">
        <f>IF(C22&gt;0,H22-J22,-9999)</f>
        <v>-9999</v>
      </c>
      <c r="L22" s="36">
        <f>IF(C22&gt;0,H22/J22,-0.001)</f>
        <v>-0.001</v>
      </c>
      <c r="M22" s="37">
        <f>IF(C22&gt;0,H22/C22,-0.1)</f>
        <v>-0.1</v>
      </c>
      <c r="N22" s="28" t="s">
        <v>45</v>
      </c>
      <c r="O22" s="38">
        <f>IF(C22&gt;0,J22/C22,-0.1)</f>
        <v>-0.1</v>
      </c>
      <c r="P22" s="37">
        <f>IF(C22&gt;0,M22-O22,-0.1)</f>
        <v>-0.1</v>
      </c>
      <c r="Q22" s="39" t="s">
        <v>47</v>
      </c>
      <c r="R22" s="29">
        <f>S22+U22</f>
        <v>0</v>
      </c>
      <c r="S22" s="30">
        <v>0</v>
      </c>
      <c r="T22" s="29" t="s">
        <v>43</v>
      </c>
      <c r="U22" s="31">
        <v>0</v>
      </c>
      <c r="V22" s="32">
        <f>IF(R22&gt;0,S22/R22,-0.001)</f>
        <v>-0.001</v>
      </c>
      <c r="W22" s="33">
        <v>0</v>
      </c>
      <c r="X22" s="28" t="s">
        <v>45</v>
      </c>
      <c r="Y22" s="34">
        <v>0</v>
      </c>
      <c r="Z22" s="35">
        <f>IF(R22&gt;0,W22-Y22,-9999)</f>
        <v>-9999</v>
      </c>
      <c r="AA22" s="36">
        <f>IF(R22&gt;0,W22/Y22,-0.001)</f>
        <v>-0.001</v>
      </c>
      <c r="AB22" s="37">
        <f>IF(R22&gt;0,W22/R22,-0.1)</f>
        <v>-0.1</v>
      </c>
      <c r="AC22" s="28" t="s">
        <v>45</v>
      </c>
      <c r="AD22" s="38">
        <f>IF(R22&gt;0,Y22/R22,-0.1)</f>
        <v>-0.1</v>
      </c>
      <c r="AE22" s="37">
        <f>IF(R22&gt;0,AB22-AD22,-0.1)</f>
        <v>-0.1</v>
      </c>
      <c r="AF22" s="39" t="s">
        <v>47</v>
      </c>
      <c r="AG22" s="29">
        <f>AH22+AJ22</f>
        <v>0</v>
      </c>
      <c r="AH22" s="30">
        <v>0</v>
      </c>
      <c r="AI22" s="29" t="s">
        <v>43</v>
      </c>
      <c r="AJ22" s="31">
        <v>0</v>
      </c>
      <c r="AK22" s="32">
        <f>IF(AG22&gt;0,AH22/AG22,-0.001)</f>
        <v>-0.001</v>
      </c>
      <c r="AL22" s="33">
        <v>0</v>
      </c>
      <c r="AM22" s="28" t="s">
        <v>45</v>
      </c>
      <c r="AN22" s="34">
        <v>0</v>
      </c>
      <c r="AO22" s="35">
        <f>IF(AG22&gt;0,AL22-AN22,-9999)</f>
        <v>-9999</v>
      </c>
      <c r="AP22" s="36">
        <f>IF(AG22&gt;0,AL22/AN22,-0.001)</f>
        <v>-0.001</v>
      </c>
      <c r="AQ22" s="37">
        <f>IF(AG22&gt;0,AL22/AG22,-0.1)</f>
        <v>-0.1</v>
      </c>
      <c r="AR22" s="28" t="s">
        <v>45</v>
      </c>
      <c r="AS22" s="38">
        <f>IF(AG22&gt;0,AN22/AG22,-0.1)</f>
        <v>-0.1</v>
      </c>
      <c r="AT22" s="37">
        <f>IF(AG22&gt;0,AQ22-AS22,-0.1)</f>
        <v>-0.1</v>
      </c>
      <c r="AU22" s="39" t="s">
        <v>47</v>
      </c>
      <c r="AV22" s="29">
        <f>AW22+AY22</f>
        <v>0</v>
      </c>
      <c r="AW22" s="30">
        <v>0</v>
      </c>
      <c r="AX22" s="29" t="s">
        <v>43</v>
      </c>
      <c r="AY22" s="31">
        <v>0</v>
      </c>
      <c r="AZ22" s="32">
        <f>IF(AV22&gt;0,AW22/AV22,-0.001)</f>
        <v>-0.001</v>
      </c>
      <c r="BA22" s="33">
        <v>0</v>
      </c>
      <c r="BB22" s="28" t="s">
        <v>45</v>
      </c>
      <c r="BC22" s="34">
        <v>0</v>
      </c>
      <c r="BD22" s="35">
        <f>IF(AV22&gt;0,BA22-BC22,-9999)</f>
        <v>-9999</v>
      </c>
      <c r="BE22" s="36">
        <f>IF(AV22&gt;0,BA22/BC22,-0.001)</f>
        <v>-0.001</v>
      </c>
      <c r="BF22" s="37">
        <f>IF(AV22&gt;0,BA22/AV22,-0.1)</f>
        <v>-0.1</v>
      </c>
      <c r="BG22" s="28" t="s">
        <v>45</v>
      </c>
      <c r="BH22" s="38">
        <f>IF(AV22&gt;0,BC22/AV22,-0.1)</f>
        <v>-0.1</v>
      </c>
      <c r="BI22" s="37">
        <f>IF(AV22&gt;0,BF22-BH22,-0.1)</f>
        <v>-0.1</v>
      </c>
    </row>
    <row r="23" spans="1:61" s="40" customFormat="1" ht="12.75">
      <c r="A23" s="40" t="s">
        <v>66</v>
      </c>
      <c r="B23" s="41" t="s">
        <v>56</v>
      </c>
      <c r="C23" s="42">
        <f>R23+AG23+AV23</f>
        <v>0</v>
      </c>
      <c r="D23" s="43">
        <f>S23+AH23+AW23</f>
        <v>0</v>
      </c>
      <c r="E23" s="42" t="s">
        <v>43</v>
      </c>
      <c r="F23" s="44">
        <f>U23+AJ23+AY23</f>
        <v>0</v>
      </c>
      <c r="G23" s="45">
        <f>IF(C23&gt;0,D23/C23,-0.001)</f>
        <v>-0.001</v>
      </c>
      <c r="H23" s="46">
        <f>W23+AL23+BA23</f>
        <v>0</v>
      </c>
      <c r="I23" s="47" t="s">
        <v>45</v>
      </c>
      <c r="J23" s="48">
        <f>Y23+AN23+BC23</f>
        <v>0</v>
      </c>
      <c r="K23" s="49">
        <f>IF(C23&gt;0,H23-J23,-9999)</f>
        <v>-9999</v>
      </c>
      <c r="L23" s="50">
        <f>IF(C23&gt;0,H23/J23,-0.001)</f>
        <v>-0.001</v>
      </c>
      <c r="M23" s="51">
        <f>IF(C23&gt;0,H23/C23,-0.1)</f>
        <v>-0.1</v>
      </c>
      <c r="N23" s="47" t="s">
        <v>45</v>
      </c>
      <c r="O23" s="52">
        <f>IF(C23&gt;0,J23/C23,-0.1)</f>
        <v>-0.1</v>
      </c>
      <c r="P23" s="51">
        <f>IF(C23&gt;0,M23-O23,-0.1)</f>
        <v>-0.1</v>
      </c>
      <c r="Q23" s="39" t="s">
        <v>47</v>
      </c>
      <c r="R23" s="42">
        <f>S23+U23</f>
        <v>0</v>
      </c>
      <c r="S23" s="43">
        <v>0</v>
      </c>
      <c r="T23" s="42" t="s">
        <v>43</v>
      </c>
      <c r="U23" s="44">
        <v>0</v>
      </c>
      <c r="V23" s="45">
        <f>IF(R23&gt;0,S23/R23,-0.001)</f>
        <v>-0.001</v>
      </c>
      <c r="W23" s="46">
        <v>0</v>
      </c>
      <c r="X23" s="47" t="s">
        <v>45</v>
      </c>
      <c r="Y23" s="48">
        <v>0</v>
      </c>
      <c r="Z23" s="49">
        <f>IF(R23&gt;0,W23-Y23,-9999)</f>
        <v>-9999</v>
      </c>
      <c r="AA23" s="50">
        <f>IF(R23&gt;0,W23/Y23,-0.001)</f>
        <v>-0.001</v>
      </c>
      <c r="AB23" s="51">
        <f>IF(R23&gt;0,W23/R23,-0.1)</f>
        <v>-0.1</v>
      </c>
      <c r="AC23" s="47" t="s">
        <v>45</v>
      </c>
      <c r="AD23" s="52">
        <f>IF(R23&gt;0,Y23/R23,-0.1)</f>
        <v>-0.1</v>
      </c>
      <c r="AE23" s="51">
        <f>IF(R23&gt;0,AB23-AD23,-0.1)</f>
        <v>-0.1</v>
      </c>
      <c r="AF23" s="39" t="s">
        <v>47</v>
      </c>
      <c r="AG23" s="42">
        <f>AH23+AJ23</f>
        <v>0</v>
      </c>
      <c r="AH23" s="43">
        <v>0</v>
      </c>
      <c r="AI23" s="42" t="s">
        <v>43</v>
      </c>
      <c r="AJ23" s="44">
        <v>0</v>
      </c>
      <c r="AK23" s="45">
        <f>IF(AG23&gt;0,AH23/AG23,-0.001)</f>
        <v>-0.001</v>
      </c>
      <c r="AL23" s="46">
        <v>0</v>
      </c>
      <c r="AM23" s="47" t="s">
        <v>45</v>
      </c>
      <c r="AN23" s="48">
        <v>0</v>
      </c>
      <c r="AO23" s="49">
        <f>IF(AG23&gt;0,AL23-AN23,-9999)</f>
        <v>-9999</v>
      </c>
      <c r="AP23" s="50">
        <f>IF(AG23&gt;0,AL23/AN23,-0.001)</f>
        <v>-0.001</v>
      </c>
      <c r="AQ23" s="51">
        <f>IF(AG23&gt;0,AL23/AG23,-0.1)</f>
        <v>-0.1</v>
      </c>
      <c r="AR23" s="47" t="s">
        <v>45</v>
      </c>
      <c r="AS23" s="52">
        <f>IF(AG23&gt;0,AN23/AG23,-0.1)</f>
        <v>-0.1</v>
      </c>
      <c r="AT23" s="51">
        <f>IF(AG23&gt;0,AQ23-AS23,-0.1)</f>
        <v>-0.1</v>
      </c>
      <c r="AU23" s="39" t="s">
        <v>47</v>
      </c>
      <c r="AV23" s="42">
        <f>AW23+AY23</f>
        <v>0</v>
      </c>
      <c r="AW23" s="43">
        <v>0</v>
      </c>
      <c r="AX23" s="42" t="s">
        <v>43</v>
      </c>
      <c r="AY23" s="44">
        <v>0</v>
      </c>
      <c r="AZ23" s="45">
        <f>IF(AV23&gt;0,AW23/AV23,-0.001)</f>
        <v>-0.001</v>
      </c>
      <c r="BA23" s="46">
        <v>0</v>
      </c>
      <c r="BB23" s="47" t="s">
        <v>45</v>
      </c>
      <c r="BC23" s="48">
        <v>0</v>
      </c>
      <c r="BD23" s="49">
        <f>IF(AV23&gt;0,BA23-BC23,-9999)</f>
        <v>-9999</v>
      </c>
      <c r="BE23" s="50">
        <f>IF(AV23&gt;0,BA23/BC23,-0.001)</f>
        <v>-0.001</v>
      </c>
      <c r="BF23" s="51">
        <f>IF(AV23&gt;0,BA23/AV23,-0.1)</f>
        <v>-0.1</v>
      </c>
      <c r="BG23" s="47" t="s">
        <v>45</v>
      </c>
      <c r="BH23" s="52">
        <f>IF(AV23&gt;0,BC23/AV23,-0.1)</f>
        <v>-0.1</v>
      </c>
      <c r="BI23" s="51">
        <f>IF(AV23&gt;0,BF23-BH23,-0.1)</f>
        <v>-0.1</v>
      </c>
    </row>
    <row r="24" spans="1:61" s="40" customFormat="1" ht="12.75">
      <c r="A24" s="27" t="s">
        <v>67</v>
      </c>
      <c r="B24" s="28" t="s">
        <v>56</v>
      </c>
      <c r="C24" s="29">
        <f>R24+AG24+AV24</f>
        <v>0</v>
      </c>
      <c r="D24" s="30">
        <f>S24+AH24+AW24</f>
        <v>0</v>
      </c>
      <c r="E24" s="29" t="s">
        <v>43</v>
      </c>
      <c r="F24" s="31">
        <f>U24+AJ24+AY24</f>
        <v>0</v>
      </c>
      <c r="G24" s="32">
        <f>IF(C24&gt;0,D24/C24,-0.001)</f>
        <v>-0.001</v>
      </c>
      <c r="H24" s="33">
        <f>W24+AL24+BA24</f>
        <v>0</v>
      </c>
      <c r="I24" s="28" t="s">
        <v>45</v>
      </c>
      <c r="J24" s="34">
        <f>Y24+AN24+BC24</f>
        <v>0</v>
      </c>
      <c r="K24" s="35">
        <f>IF(C24&gt;0,H24-J24,-9999)</f>
        <v>-9999</v>
      </c>
      <c r="L24" s="36">
        <f>IF(C24&gt;0,H24/J24,-0.001)</f>
        <v>-0.001</v>
      </c>
      <c r="M24" s="37">
        <f>IF(C24&gt;0,H24/C24,-0.1)</f>
        <v>-0.1</v>
      </c>
      <c r="N24" s="28" t="s">
        <v>45</v>
      </c>
      <c r="O24" s="38">
        <f>IF(C24&gt;0,J24/C24,-0.1)</f>
        <v>-0.1</v>
      </c>
      <c r="P24" s="37">
        <f>IF(C24&gt;0,M24-O24,-0.1)</f>
        <v>-0.1</v>
      </c>
      <c r="Q24" s="39" t="s">
        <v>47</v>
      </c>
      <c r="R24" s="29">
        <f>S24+U24</f>
        <v>0</v>
      </c>
      <c r="S24" s="30">
        <v>0</v>
      </c>
      <c r="T24" s="29" t="s">
        <v>43</v>
      </c>
      <c r="U24" s="31">
        <v>0</v>
      </c>
      <c r="V24" s="32">
        <f>IF(R24&gt;0,S24/R24,-0.001)</f>
        <v>-0.001</v>
      </c>
      <c r="W24" s="33">
        <v>0</v>
      </c>
      <c r="X24" s="28" t="s">
        <v>45</v>
      </c>
      <c r="Y24" s="34">
        <v>0</v>
      </c>
      <c r="Z24" s="35">
        <f>IF(R24&gt;0,W24-Y24,-9999)</f>
        <v>-9999</v>
      </c>
      <c r="AA24" s="36">
        <f>IF(R24&gt;0,W24/Y24,-0.001)</f>
        <v>-0.001</v>
      </c>
      <c r="AB24" s="37">
        <f>IF(R24&gt;0,W24/R24,-0.1)</f>
        <v>-0.1</v>
      </c>
      <c r="AC24" s="28" t="s">
        <v>45</v>
      </c>
      <c r="AD24" s="38">
        <f>IF(R24&gt;0,Y24/R24,-0.1)</f>
        <v>-0.1</v>
      </c>
      <c r="AE24" s="37">
        <f>IF(R24&gt;0,AB24-AD24,-0.1)</f>
        <v>-0.1</v>
      </c>
      <c r="AF24" s="39" t="s">
        <v>47</v>
      </c>
      <c r="AG24" s="29">
        <f>AH24+AJ24</f>
        <v>0</v>
      </c>
      <c r="AH24" s="30">
        <v>0</v>
      </c>
      <c r="AI24" s="29" t="s">
        <v>43</v>
      </c>
      <c r="AJ24" s="31">
        <v>0</v>
      </c>
      <c r="AK24" s="32">
        <f>IF(AG24&gt;0,AH24/AG24,-0.001)</f>
        <v>-0.001</v>
      </c>
      <c r="AL24" s="33">
        <v>0</v>
      </c>
      <c r="AM24" s="28" t="s">
        <v>45</v>
      </c>
      <c r="AN24" s="34">
        <v>0</v>
      </c>
      <c r="AO24" s="35">
        <f>IF(AG24&gt;0,AL24-AN24,-9999)</f>
        <v>-9999</v>
      </c>
      <c r="AP24" s="36">
        <f>IF(AG24&gt;0,AL24/AN24,-0.001)</f>
        <v>-0.001</v>
      </c>
      <c r="AQ24" s="37">
        <f>IF(AG24&gt;0,AL24/AG24,-0.1)</f>
        <v>-0.1</v>
      </c>
      <c r="AR24" s="28" t="s">
        <v>45</v>
      </c>
      <c r="AS24" s="38">
        <f>IF(AG24&gt;0,AN24/AG24,-0.1)</f>
        <v>-0.1</v>
      </c>
      <c r="AT24" s="37">
        <f>IF(AG24&gt;0,AQ24-AS24,-0.1)</f>
        <v>-0.1</v>
      </c>
      <c r="AU24" s="39" t="s">
        <v>47</v>
      </c>
      <c r="AV24" s="29">
        <f>AW24+AY24</f>
        <v>0</v>
      </c>
      <c r="AW24" s="30">
        <v>0</v>
      </c>
      <c r="AX24" s="29" t="s">
        <v>43</v>
      </c>
      <c r="AY24" s="31">
        <v>0</v>
      </c>
      <c r="AZ24" s="32">
        <f>IF(AV24&gt;0,AW24/AV24,-0.001)</f>
        <v>-0.001</v>
      </c>
      <c r="BA24" s="33">
        <v>0</v>
      </c>
      <c r="BB24" s="28" t="s">
        <v>45</v>
      </c>
      <c r="BC24" s="34">
        <v>0</v>
      </c>
      <c r="BD24" s="35">
        <f>IF(AV24&gt;0,BA24-BC24,-9999)</f>
        <v>-9999</v>
      </c>
      <c r="BE24" s="36">
        <f>IF(AV24&gt;0,BA24/BC24,-0.001)</f>
        <v>-0.001</v>
      </c>
      <c r="BF24" s="37">
        <f>IF(AV24&gt;0,BA24/AV24,-0.1)</f>
        <v>-0.1</v>
      </c>
      <c r="BG24" s="28" t="s">
        <v>45</v>
      </c>
      <c r="BH24" s="38">
        <f>IF(AV24&gt;0,BC24/AV24,-0.1)</f>
        <v>-0.1</v>
      </c>
      <c r="BI24" s="37">
        <f>IF(AV24&gt;0,BF24-BH24,-0.1)</f>
        <v>-0.1</v>
      </c>
    </row>
    <row r="25" spans="1:61" s="40" customFormat="1" ht="12.75">
      <c r="A25" s="40" t="s">
        <v>68</v>
      </c>
      <c r="B25" s="41" t="s">
        <v>56</v>
      </c>
      <c r="C25" s="42">
        <f>R25+AG25+AV25</f>
        <v>0</v>
      </c>
      <c r="D25" s="43">
        <f>S25+AH25+AW25</f>
        <v>0</v>
      </c>
      <c r="E25" s="42" t="s">
        <v>43</v>
      </c>
      <c r="F25" s="44">
        <f>U25+AJ25+AY25</f>
        <v>0</v>
      </c>
      <c r="G25" s="45">
        <f>IF(C25&gt;0,D25/C25,-0.001)</f>
        <v>-0.001</v>
      </c>
      <c r="H25" s="46">
        <f>W25+AL25+BA25</f>
        <v>0</v>
      </c>
      <c r="I25" s="47" t="s">
        <v>45</v>
      </c>
      <c r="J25" s="48">
        <f>Y25+AN25+BC25</f>
        <v>0</v>
      </c>
      <c r="K25" s="49">
        <f>IF(C25&gt;0,H25-J25,-9999)</f>
        <v>-9999</v>
      </c>
      <c r="L25" s="50">
        <f>IF(C25&gt;0,H25/J25,-0.001)</f>
        <v>-0.001</v>
      </c>
      <c r="M25" s="51">
        <f>IF(C25&gt;0,H25/C25,-0.1)</f>
        <v>-0.1</v>
      </c>
      <c r="N25" s="47" t="s">
        <v>45</v>
      </c>
      <c r="O25" s="52">
        <f>IF(C25&gt;0,J25/C25,-0.1)</f>
        <v>-0.1</v>
      </c>
      <c r="P25" s="51">
        <f>IF(C25&gt;0,M25-O25,-0.1)</f>
        <v>-0.1</v>
      </c>
      <c r="Q25" s="39" t="s">
        <v>47</v>
      </c>
      <c r="R25" s="42">
        <f>S25+U25</f>
        <v>0</v>
      </c>
      <c r="S25" s="43">
        <v>0</v>
      </c>
      <c r="T25" s="42" t="s">
        <v>43</v>
      </c>
      <c r="U25" s="44">
        <v>0</v>
      </c>
      <c r="V25" s="45">
        <f>IF(R25&gt;0,S25/R25,-0.001)</f>
        <v>-0.001</v>
      </c>
      <c r="W25" s="46">
        <v>0</v>
      </c>
      <c r="X25" s="47" t="s">
        <v>45</v>
      </c>
      <c r="Y25" s="48">
        <v>0</v>
      </c>
      <c r="Z25" s="49">
        <f>IF(R25&gt;0,W25-Y25,-9999)</f>
        <v>-9999</v>
      </c>
      <c r="AA25" s="50">
        <f>IF(R25&gt;0,W25/Y25,-0.001)</f>
        <v>-0.001</v>
      </c>
      <c r="AB25" s="51">
        <f>IF(R25&gt;0,W25/R25,-0.1)</f>
        <v>-0.1</v>
      </c>
      <c r="AC25" s="47" t="s">
        <v>45</v>
      </c>
      <c r="AD25" s="52">
        <f>IF(R25&gt;0,Y25/R25,-0.1)</f>
        <v>-0.1</v>
      </c>
      <c r="AE25" s="51">
        <f>IF(R25&gt;0,AB25-AD25,-0.1)</f>
        <v>-0.1</v>
      </c>
      <c r="AF25" s="39" t="s">
        <v>47</v>
      </c>
      <c r="AG25" s="42">
        <f>AH25+AJ25</f>
        <v>0</v>
      </c>
      <c r="AH25" s="43">
        <v>0</v>
      </c>
      <c r="AI25" s="42" t="s">
        <v>43</v>
      </c>
      <c r="AJ25" s="44">
        <v>0</v>
      </c>
      <c r="AK25" s="45">
        <f>IF(AG25&gt;0,AH25/AG25,-0.001)</f>
        <v>-0.001</v>
      </c>
      <c r="AL25" s="46">
        <v>0</v>
      </c>
      <c r="AM25" s="47" t="s">
        <v>45</v>
      </c>
      <c r="AN25" s="48">
        <v>0</v>
      </c>
      <c r="AO25" s="49">
        <f>IF(AG25&gt;0,AL25-AN25,-9999)</f>
        <v>-9999</v>
      </c>
      <c r="AP25" s="50">
        <f>IF(AG25&gt;0,AL25/AN25,-0.001)</f>
        <v>-0.001</v>
      </c>
      <c r="AQ25" s="51">
        <f>IF(AG25&gt;0,AL25/AG25,-0.1)</f>
        <v>-0.1</v>
      </c>
      <c r="AR25" s="47" t="s">
        <v>45</v>
      </c>
      <c r="AS25" s="52">
        <f>IF(AG25&gt;0,AN25/AG25,-0.1)</f>
        <v>-0.1</v>
      </c>
      <c r="AT25" s="51">
        <f>IF(AG25&gt;0,AQ25-AS25,-0.1)</f>
        <v>-0.1</v>
      </c>
      <c r="AU25" s="39" t="s">
        <v>47</v>
      </c>
      <c r="AV25" s="42">
        <f>AW25+AY25</f>
        <v>0</v>
      </c>
      <c r="AW25" s="43">
        <v>0</v>
      </c>
      <c r="AX25" s="42" t="s">
        <v>43</v>
      </c>
      <c r="AY25" s="44">
        <v>0</v>
      </c>
      <c r="AZ25" s="45">
        <f>IF(AV25&gt;0,AW25/AV25,-0.001)</f>
        <v>-0.001</v>
      </c>
      <c r="BA25" s="46">
        <v>0</v>
      </c>
      <c r="BB25" s="47" t="s">
        <v>45</v>
      </c>
      <c r="BC25" s="48">
        <v>0</v>
      </c>
      <c r="BD25" s="49">
        <f>IF(AV25&gt;0,BA25-BC25,-9999)</f>
        <v>-9999</v>
      </c>
      <c r="BE25" s="50">
        <f>IF(AV25&gt;0,BA25/BC25,-0.001)</f>
        <v>-0.001</v>
      </c>
      <c r="BF25" s="51">
        <f>IF(AV25&gt;0,BA25/AV25,-0.1)</f>
        <v>-0.1</v>
      </c>
      <c r="BG25" s="47" t="s">
        <v>45</v>
      </c>
      <c r="BH25" s="52">
        <f>IF(AV25&gt;0,BC25/AV25,-0.1)</f>
        <v>-0.1</v>
      </c>
      <c r="BI25" s="51">
        <f>IF(AV25&gt;0,BF25-BH25,-0.1)</f>
        <v>-0.1</v>
      </c>
    </row>
    <row r="26" spans="1:61" s="40" customFormat="1" ht="12.75">
      <c r="A26" s="27" t="s">
        <v>69</v>
      </c>
      <c r="B26" s="28" t="s">
        <v>56</v>
      </c>
      <c r="C26" s="29">
        <f>R26+AG26+AV26</f>
        <v>0</v>
      </c>
      <c r="D26" s="30">
        <f>S26+AH26+AW26</f>
        <v>0</v>
      </c>
      <c r="E26" s="29" t="s">
        <v>43</v>
      </c>
      <c r="F26" s="31">
        <f>U26+AJ26+AY26</f>
        <v>0</v>
      </c>
      <c r="G26" s="32">
        <f>IF(C26&gt;0,D26/C26,-0.001)</f>
        <v>-0.001</v>
      </c>
      <c r="H26" s="33">
        <f>W26+AL26+BA26</f>
        <v>0</v>
      </c>
      <c r="I26" s="28" t="s">
        <v>45</v>
      </c>
      <c r="J26" s="34">
        <f>Y26+AN26+BC26</f>
        <v>0</v>
      </c>
      <c r="K26" s="35">
        <f>IF(C26&gt;0,H26-J26,-9999)</f>
        <v>-9999</v>
      </c>
      <c r="L26" s="36">
        <f>IF(C26&gt;0,H26/J26,-0.001)</f>
        <v>-0.001</v>
      </c>
      <c r="M26" s="37">
        <f>IF(C26&gt;0,H26/C26,-0.1)</f>
        <v>-0.1</v>
      </c>
      <c r="N26" s="28" t="s">
        <v>45</v>
      </c>
      <c r="O26" s="38">
        <f>IF(C26&gt;0,J26/C26,-0.1)</f>
        <v>-0.1</v>
      </c>
      <c r="P26" s="37">
        <f>IF(C26&gt;0,M26-O26,-0.1)</f>
        <v>-0.1</v>
      </c>
      <c r="Q26" s="39" t="s">
        <v>47</v>
      </c>
      <c r="R26" s="29">
        <f>S26+U26</f>
        <v>0</v>
      </c>
      <c r="S26" s="30">
        <v>0</v>
      </c>
      <c r="T26" s="29" t="s">
        <v>43</v>
      </c>
      <c r="U26" s="31">
        <v>0</v>
      </c>
      <c r="V26" s="32">
        <f>IF(R26&gt;0,S26/R26,-0.001)</f>
        <v>-0.001</v>
      </c>
      <c r="W26" s="33">
        <v>0</v>
      </c>
      <c r="X26" s="28" t="s">
        <v>45</v>
      </c>
      <c r="Y26" s="34">
        <v>0</v>
      </c>
      <c r="Z26" s="35">
        <f>IF(R26&gt;0,W26-Y26,-9999)</f>
        <v>-9999</v>
      </c>
      <c r="AA26" s="36">
        <f>IF(R26&gt;0,W26/Y26,-0.001)</f>
        <v>-0.001</v>
      </c>
      <c r="AB26" s="37">
        <f>IF(R26&gt;0,W26/R26,-0.1)</f>
        <v>-0.1</v>
      </c>
      <c r="AC26" s="28" t="s">
        <v>45</v>
      </c>
      <c r="AD26" s="38">
        <f>IF(R26&gt;0,Y26/R26,-0.1)</f>
        <v>-0.1</v>
      </c>
      <c r="AE26" s="37">
        <f>IF(R26&gt;0,AB26-AD26,-0.1)</f>
        <v>-0.1</v>
      </c>
      <c r="AF26" s="39" t="s">
        <v>47</v>
      </c>
      <c r="AG26" s="29">
        <f>AH26+AJ26</f>
        <v>0</v>
      </c>
      <c r="AH26" s="30">
        <v>0</v>
      </c>
      <c r="AI26" s="29" t="s">
        <v>43</v>
      </c>
      <c r="AJ26" s="31">
        <v>0</v>
      </c>
      <c r="AK26" s="32">
        <f>IF(AG26&gt;0,AH26/AG26,-0.001)</f>
        <v>-0.001</v>
      </c>
      <c r="AL26" s="33">
        <v>0</v>
      </c>
      <c r="AM26" s="28" t="s">
        <v>45</v>
      </c>
      <c r="AN26" s="34">
        <v>0</v>
      </c>
      <c r="AO26" s="35">
        <f>IF(AG26&gt;0,AL26-AN26,-9999)</f>
        <v>-9999</v>
      </c>
      <c r="AP26" s="36">
        <f>IF(AG26&gt;0,AL26/AN26,-0.001)</f>
        <v>-0.001</v>
      </c>
      <c r="AQ26" s="37">
        <f>IF(AG26&gt;0,AL26/AG26,-0.1)</f>
        <v>-0.1</v>
      </c>
      <c r="AR26" s="28" t="s">
        <v>45</v>
      </c>
      <c r="AS26" s="38">
        <f>IF(AG26&gt;0,AN26/AG26,-0.1)</f>
        <v>-0.1</v>
      </c>
      <c r="AT26" s="37">
        <f>IF(AG26&gt;0,AQ26-AS26,-0.1)</f>
        <v>-0.1</v>
      </c>
      <c r="AU26" s="39" t="s">
        <v>47</v>
      </c>
      <c r="AV26" s="29">
        <f>AW26+AY26</f>
        <v>0</v>
      </c>
      <c r="AW26" s="30" t="s">
        <v>50</v>
      </c>
      <c r="AX26" s="29" t="s">
        <v>43</v>
      </c>
      <c r="AY26" s="31" t="s">
        <v>50</v>
      </c>
      <c r="AZ26" s="32">
        <f>IF(AV26&gt;0,AW26/AV26,-0.001)</f>
        <v>-0.001</v>
      </c>
      <c r="BA26" s="33">
        <v>0</v>
      </c>
      <c r="BB26" s="28" t="s">
        <v>45</v>
      </c>
      <c r="BC26" s="34">
        <v>0</v>
      </c>
      <c r="BD26" s="35">
        <f>IF(AV26&gt;0,BA26-BC26,-9999)</f>
        <v>-9999</v>
      </c>
      <c r="BE26" s="36">
        <f>IF(AV26&gt;0,BA26/BC26,-0.001)</f>
        <v>-0.001</v>
      </c>
      <c r="BF26" s="37">
        <f>IF(AV26&gt;0,BA26/AV26,-0.1)</f>
        <v>-0.1</v>
      </c>
      <c r="BG26" s="28" t="s">
        <v>45</v>
      </c>
      <c r="BH26" s="38">
        <f>IF(AV26&gt;0,BC26/AV26,-0.1)</f>
        <v>-0.1</v>
      </c>
      <c r="BI26" s="37">
        <f>IF(AV26&gt;0,BF26-BH26,-0.1)</f>
        <v>-0.1</v>
      </c>
    </row>
    <row r="27" spans="1:61" s="40" customFormat="1" ht="12.75">
      <c r="A27" s="40" t="s">
        <v>70</v>
      </c>
      <c r="B27" s="41" t="s">
        <v>56</v>
      </c>
      <c r="C27" s="42">
        <f>R27+AG27+AV27</f>
        <v>0</v>
      </c>
      <c r="D27" s="43">
        <f>S27+AH27+AW27</f>
        <v>0</v>
      </c>
      <c r="E27" s="42" t="s">
        <v>43</v>
      </c>
      <c r="F27" s="44">
        <f>U27+AJ27+AY27</f>
        <v>0</v>
      </c>
      <c r="G27" s="45">
        <f>IF(C27&gt;0,D27/C27,-0.001)</f>
        <v>-0.001</v>
      </c>
      <c r="H27" s="46">
        <f>W27+AL27+BA27</f>
        <v>0</v>
      </c>
      <c r="I27" s="47" t="s">
        <v>45</v>
      </c>
      <c r="J27" s="48">
        <f>Y27+AN27+BC27</f>
        <v>0</v>
      </c>
      <c r="K27" s="49">
        <f>IF(C27&gt;0,H27-J27,-9999)</f>
        <v>-9999</v>
      </c>
      <c r="L27" s="50">
        <f>IF(C27&gt;0,H27/J27,-0.001)</f>
        <v>-0.001</v>
      </c>
      <c r="M27" s="51">
        <f>IF(C27&gt;0,H27/C27,-0.1)</f>
        <v>-0.1</v>
      </c>
      <c r="N27" s="47" t="s">
        <v>45</v>
      </c>
      <c r="O27" s="52">
        <f>IF(C27&gt;0,J27/C27,-0.1)</f>
        <v>-0.1</v>
      </c>
      <c r="P27" s="51">
        <f>IF(C27&gt;0,M27-O27,-0.1)</f>
        <v>-0.1</v>
      </c>
      <c r="Q27" s="39" t="s">
        <v>47</v>
      </c>
      <c r="R27" s="42">
        <f>S27+U27</f>
        <v>0</v>
      </c>
      <c r="S27" s="43">
        <v>0</v>
      </c>
      <c r="T27" s="42" t="s">
        <v>43</v>
      </c>
      <c r="U27" s="44">
        <v>0</v>
      </c>
      <c r="V27" s="45">
        <f>IF(R27&gt;0,S27/R27,-0.001)</f>
        <v>-0.001</v>
      </c>
      <c r="W27" s="46">
        <v>0</v>
      </c>
      <c r="X27" s="47" t="s">
        <v>45</v>
      </c>
      <c r="Y27" s="48">
        <v>0</v>
      </c>
      <c r="Z27" s="49">
        <f>IF(R27&gt;0,W27-Y27,-9999)</f>
        <v>-9999</v>
      </c>
      <c r="AA27" s="50">
        <f>IF(R27&gt;0,W27/Y27,-0.001)</f>
        <v>-0.001</v>
      </c>
      <c r="AB27" s="51">
        <f>IF(R27&gt;0,W27/R27,-0.1)</f>
        <v>-0.1</v>
      </c>
      <c r="AC27" s="47" t="s">
        <v>45</v>
      </c>
      <c r="AD27" s="52">
        <f>IF(R27&gt;0,Y27/R27,-0.1)</f>
        <v>-0.1</v>
      </c>
      <c r="AE27" s="51">
        <f>IF(R27&gt;0,AB27-AD27,-0.1)</f>
        <v>-0.1</v>
      </c>
      <c r="AF27" s="39" t="s">
        <v>47</v>
      </c>
      <c r="AG27" s="42">
        <f>AH27+AJ27</f>
        <v>0</v>
      </c>
      <c r="AH27" s="43">
        <v>0</v>
      </c>
      <c r="AI27" s="42" t="s">
        <v>43</v>
      </c>
      <c r="AJ27" s="44">
        <v>0</v>
      </c>
      <c r="AK27" s="45">
        <f>IF(AG27&gt;0,AH27/AG27,-0.001)</f>
        <v>-0.001</v>
      </c>
      <c r="AL27" s="46">
        <v>0</v>
      </c>
      <c r="AM27" s="47" t="s">
        <v>45</v>
      </c>
      <c r="AN27" s="48">
        <v>0</v>
      </c>
      <c r="AO27" s="49">
        <f>IF(AG27&gt;0,AL27-AN27,-9999)</f>
        <v>-9999</v>
      </c>
      <c r="AP27" s="50">
        <f>IF(AG27&gt;0,AL27/AN27,-0.001)</f>
        <v>-0.001</v>
      </c>
      <c r="AQ27" s="51">
        <f>IF(AG27&gt;0,AL27/AG27,-0.1)</f>
        <v>-0.1</v>
      </c>
      <c r="AR27" s="47" t="s">
        <v>45</v>
      </c>
      <c r="AS27" s="52">
        <f>IF(AG27&gt;0,AN27/AG27,-0.1)</f>
        <v>-0.1</v>
      </c>
      <c r="AT27" s="51">
        <f>IF(AG27&gt;0,AQ27-AS27,-0.1)</f>
        <v>-0.1</v>
      </c>
      <c r="AU27" s="39" t="s">
        <v>47</v>
      </c>
      <c r="AV27" s="42">
        <f>AW27+AY27</f>
        <v>0</v>
      </c>
      <c r="AW27" s="43" t="s">
        <v>50</v>
      </c>
      <c r="AX27" s="42" t="s">
        <v>43</v>
      </c>
      <c r="AY27" s="44" t="s">
        <v>50</v>
      </c>
      <c r="AZ27" s="45">
        <f>IF(AV27&gt;0,AW27/AV27,-0.001)</f>
        <v>-0.001</v>
      </c>
      <c r="BA27" s="46">
        <v>0</v>
      </c>
      <c r="BB27" s="47" t="s">
        <v>45</v>
      </c>
      <c r="BC27" s="48">
        <v>0</v>
      </c>
      <c r="BD27" s="49">
        <f>IF(AV27&gt;0,BA27-BC27,-9999)</f>
        <v>-9999</v>
      </c>
      <c r="BE27" s="50">
        <f>IF(AV27&gt;0,BA27/BC27,-0.001)</f>
        <v>-0.001</v>
      </c>
      <c r="BF27" s="51">
        <f>IF(AV27&gt;0,BA27/AV27,-0.1)</f>
        <v>-0.1</v>
      </c>
      <c r="BG27" s="47" t="s">
        <v>45</v>
      </c>
      <c r="BH27" s="52">
        <f>IF(AV27&gt;0,BC27/AV27,-0.1)</f>
        <v>-0.1</v>
      </c>
      <c r="BI27" s="51">
        <f>IF(AV27&gt;0,BF27-BH27,-0.1)</f>
        <v>-0.1</v>
      </c>
    </row>
    <row r="28" spans="1:61" s="40" customFormat="1" ht="12.75">
      <c r="A28" s="27" t="s">
        <v>71</v>
      </c>
      <c r="B28" s="28" t="s">
        <v>56</v>
      </c>
      <c r="C28" s="29">
        <f>R28+AG28+AV28</f>
        <v>0</v>
      </c>
      <c r="D28" s="30">
        <f>S28+AH28+AW28</f>
        <v>0</v>
      </c>
      <c r="E28" s="29" t="s">
        <v>43</v>
      </c>
      <c r="F28" s="31">
        <f>U28+AJ28+AY28</f>
        <v>0</v>
      </c>
      <c r="G28" s="32">
        <f>IF(C28&gt;0,D28/C28,-0.001)</f>
        <v>-0.001</v>
      </c>
      <c r="H28" s="33">
        <f>W28+AL28+BA28</f>
        <v>0</v>
      </c>
      <c r="I28" s="28" t="s">
        <v>45</v>
      </c>
      <c r="J28" s="34">
        <f>Y28+AN28+BC28</f>
        <v>0</v>
      </c>
      <c r="K28" s="35">
        <f>IF(C28&gt;0,H28-J28,-9999)</f>
        <v>-9999</v>
      </c>
      <c r="L28" s="36">
        <f>IF(C28&gt;0,H28/J28,-0.001)</f>
        <v>-0.001</v>
      </c>
      <c r="M28" s="37">
        <f>IF(C28&gt;0,H28/C28,-0.1)</f>
        <v>-0.1</v>
      </c>
      <c r="N28" s="28" t="s">
        <v>45</v>
      </c>
      <c r="O28" s="38">
        <f>IF(C28&gt;0,J28/C28,-0.1)</f>
        <v>-0.1</v>
      </c>
      <c r="P28" s="37">
        <f>IF(C28&gt;0,M28-O28,-0.1)</f>
        <v>-0.1</v>
      </c>
      <c r="Q28" s="39" t="s">
        <v>47</v>
      </c>
      <c r="R28" s="29">
        <f>S28+U28</f>
        <v>0</v>
      </c>
      <c r="S28" s="30">
        <v>0</v>
      </c>
      <c r="T28" s="29" t="s">
        <v>43</v>
      </c>
      <c r="U28" s="31">
        <v>0</v>
      </c>
      <c r="V28" s="32">
        <f>IF(R28&gt;0,S28/R28,-0.001)</f>
        <v>-0.001</v>
      </c>
      <c r="W28" s="33">
        <v>0</v>
      </c>
      <c r="X28" s="28" t="s">
        <v>45</v>
      </c>
      <c r="Y28" s="34">
        <v>0</v>
      </c>
      <c r="Z28" s="35">
        <f>IF(R28&gt;0,W28-Y28,-9999)</f>
        <v>-9999</v>
      </c>
      <c r="AA28" s="36">
        <f>IF(R28&gt;0,W28/Y28,-0.001)</f>
        <v>-0.001</v>
      </c>
      <c r="AB28" s="37">
        <f>IF(R28&gt;0,W28/R28,-0.1)</f>
        <v>-0.1</v>
      </c>
      <c r="AC28" s="28" t="s">
        <v>45</v>
      </c>
      <c r="AD28" s="38">
        <f>IF(R28&gt;0,Y28/R28,-0.1)</f>
        <v>-0.1</v>
      </c>
      <c r="AE28" s="37">
        <f>IF(R28&gt;0,AB28-AD28,-0.1)</f>
        <v>-0.1</v>
      </c>
      <c r="AF28" s="39" t="s">
        <v>47</v>
      </c>
      <c r="AG28" s="29">
        <f>AH28+AJ28</f>
        <v>0</v>
      </c>
      <c r="AH28" s="30">
        <v>0</v>
      </c>
      <c r="AI28" s="29" t="s">
        <v>43</v>
      </c>
      <c r="AJ28" s="31">
        <v>0</v>
      </c>
      <c r="AK28" s="32">
        <f>IF(AG28&gt;0,AH28/AG28,-0.001)</f>
        <v>-0.001</v>
      </c>
      <c r="AL28" s="33">
        <v>0</v>
      </c>
      <c r="AM28" s="28" t="s">
        <v>45</v>
      </c>
      <c r="AN28" s="34">
        <v>0</v>
      </c>
      <c r="AO28" s="35">
        <f>IF(AG28&gt;0,AL28-AN28,-9999)</f>
        <v>-9999</v>
      </c>
      <c r="AP28" s="36">
        <f>IF(AG28&gt;0,AL28/AN28,-0.001)</f>
        <v>-0.001</v>
      </c>
      <c r="AQ28" s="37">
        <f>IF(AG28&gt;0,AL28/AG28,-0.1)</f>
        <v>-0.1</v>
      </c>
      <c r="AR28" s="28" t="s">
        <v>45</v>
      </c>
      <c r="AS28" s="38">
        <f>IF(AG28&gt;0,AN28/AG28,-0.1)</f>
        <v>-0.1</v>
      </c>
      <c r="AT28" s="37">
        <f>IF(AG28&gt;0,AQ28-AS28,-0.1)</f>
        <v>-0.1</v>
      </c>
      <c r="AU28" s="39" t="s">
        <v>47</v>
      </c>
      <c r="AV28" s="29">
        <f>AW28+AY28</f>
        <v>0</v>
      </c>
      <c r="AW28" s="30" t="s">
        <v>50</v>
      </c>
      <c r="AX28" s="29" t="s">
        <v>43</v>
      </c>
      <c r="AY28" s="31" t="s">
        <v>50</v>
      </c>
      <c r="AZ28" s="32">
        <f>IF(AV28&gt;0,AW28/AV28,-0.001)</f>
        <v>-0.001</v>
      </c>
      <c r="BA28" s="33">
        <v>0</v>
      </c>
      <c r="BB28" s="28" t="s">
        <v>45</v>
      </c>
      <c r="BC28" s="34">
        <v>0</v>
      </c>
      <c r="BD28" s="35">
        <f>IF(AV28&gt;0,BA28-BC28,-9999)</f>
        <v>-9999</v>
      </c>
      <c r="BE28" s="36">
        <f>IF(AV28&gt;0,BA28/BC28,-0.001)</f>
        <v>-0.001</v>
      </c>
      <c r="BF28" s="37">
        <f>IF(AV28&gt;0,BA28/AV28,-0.1)</f>
        <v>-0.1</v>
      </c>
      <c r="BG28" s="28" t="s">
        <v>45</v>
      </c>
      <c r="BH28" s="38">
        <f>IF(AV28&gt;0,BC28/AV28,-0.1)</f>
        <v>-0.1</v>
      </c>
      <c r="BI28" s="37">
        <f>IF(AV28&gt;0,BF28-BH28,-0.1)</f>
        <v>-0.1</v>
      </c>
    </row>
    <row r="29" spans="1:61" s="40" customFormat="1" ht="12.75">
      <c r="A29" s="40" t="s">
        <v>72</v>
      </c>
      <c r="B29" s="41" t="s">
        <v>56</v>
      </c>
      <c r="C29" s="42">
        <f>R29+AG29+AV29</f>
        <v>0</v>
      </c>
      <c r="D29" s="43">
        <f>S29+AH29+AW29</f>
        <v>0</v>
      </c>
      <c r="E29" s="42" t="s">
        <v>43</v>
      </c>
      <c r="F29" s="44">
        <f>U29+AJ29+AY29</f>
        <v>0</v>
      </c>
      <c r="G29" s="45">
        <f>IF(C29&gt;0,D29/C29,-0.001)</f>
        <v>-0.001</v>
      </c>
      <c r="H29" s="46">
        <f>W29+AL29+BA29</f>
        <v>0</v>
      </c>
      <c r="I29" s="47" t="s">
        <v>45</v>
      </c>
      <c r="J29" s="48">
        <f>Y29+AN29+BC29</f>
        <v>0</v>
      </c>
      <c r="K29" s="49">
        <f>IF(C29&gt;0,H29-J29,-9999)</f>
        <v>-9999</v>
      </c>
      <c r="L29" s="50">
        <f>IF(C29&gt;0,H29/J29,-0.001)</f>
        <v>-0.001</v>
      </c>
      <c r="M29" s="51">
        <f>IF(C29&gt;0,H29/C29,-0.1)</f>
        <v>-0.1</v>
      </c>
      <c r="N29" s="47" t="s">
        <v>45</v>
      </c>
      <c r="O29" s="52">
        <f>IF(C29&gt;0,J29/C29,-0.1)</f>
        <v>-0.1</v>
      </c>
      <c r="P29" s="51">
        <f>IF(C29&gt;0,M29-O29,-0.1)</f>
        <v>-0.1</v>
      </c>
      <c r="Q29" s="39" t="s">
        <v>47</v>
      </c>
      <c r="R29" s="42">
        <f>S29+U29</f>
        <v>0</v>
      </c>
      <c r="S29" s="43">
        <v>0</v>
      </c>
      <c r="T29" s="42" t="s">
        <v>43</v>
      </c>
      <c r="U29" s="44">
        <v>0</v>
      </c>
      <c r="V29" s="45">
        <f>IF(R29&gt;0,S29/R29,-0.001)</f>
        <v>-0.001</v>
      </c>
      <c r="W29" s="46">
        <v>0</v>
      </c>
      <c r="X29" s="47" t="s">
        <v>45</v>
      </c>
      <c r="Y29" s="48">
        <v>0</v>
      </c>
      <c r="Z29" s="49">
        <f>IF(R29&gt;0,W29-Y29,-9999)</f>
        <v>-9999</v>
      </c>
      <c r="AA29" s="50">
        <f>IF(R29&gt;0,W29/Y29,-0.001)</f>
        <v>-0.001</v>
      </c>
      <c r="AB29" s="51">
        <f>IF(R29&gt;0,W29/R29,-0.1)</f>
        <v>-0.1</v>
      </c>
      <c r="AC29" s="47" t="s">
        <v>45</v>
      </c>
      <c r="AD29" s="52">
        <f>IF(R29&gt;0,Y29/R29,-0.1)</f>
        <v>-0.1</v>
      </c>
      <c r="AE29" s="51">
        <f>IF(R29&gt;0,AB29-AD29,-0.1)</f>
        <v>-0.1</v>
      </c>
      <c r="AF29" s="39" t="s">
        <v>47</v>
      </c>
      <c r="AG29" s="42">
        <f>AH29+AJ29</f>
        <v>0</v>
      </c>
      <c r="AH29" s="43">
        <v>0</v>
      </c>
      <c r="AI29" s="42" t="s">
        <v>43</v>
      </c>
      <c r="AJ29" s="44">
        <v>0</v>
      </c>
      <c r="AK29" s="45">
        <f>IF(AG29&gt;0,AH29/AG29,-0.001)</f>
        <v>-0.001</v>
      </c>
      <c r="AL29" s="46">
        <v>0</v>
      </c>
      <c r="AM29" s="47" t="s">
        <v>45</v>
      </c>
      <c r="AN29" s="48">
        <v>0</v>
      </c>
      <c r="AO29" s="49">
        <f>IF(AG29&gt;0,AL29-AN29,-9999)</f>
        <v>-9999</v>
      </c>
      <c r="AP29" s="50">
        <f>IF(AG29&gt;0,AL29/AN29,-0.001)</f>
        <v>-0.001</v>
      </c>
      <c r="AQ29" s="51">
        <f>IF(AG29&gt;0,AL29/AG29,-0.1)</f>
        <v>-0.1</v>
      </c>
      <c r="AR29" s="47" t="s">
        <v>45</v>
      </c>
      <c r="AS29" s="52">
        <f>IF(AG29&gt;0,AN29/AG29,-0.1)</f>
        <v>-0.1</v>
      </c>
      <c r="AT29" s="51">
        <f>IF(AG29&gt;0,AQ29-AS29,-0.1)</f>
        <v>-0.1</v>
      </c>
      <c r="AU29" s="39" t="s">
        <v>47</v>
      </c>
      <c r="AV29" s="42">
        <f>AW29+AY29</f>
        <v>0</v>
      </c>
      <c r="AW29" s="43" t="s">
        <v>50</v>
      </c>
      <c r="AX29" s="42" t="s">
        <v>43</v>
      </c>
      <c r="AY29" s="44" t="s">
        <v>50</v>
      </c>
      <c r="AZ29" s="45">
        <f>IF(AV29&gt;0,AW29/AV29,-0.001)</f>
        <v>-0.001</v>
      </c>
      <c r="BA29" s="46">
        <v>0</v>
      </c>
      <c r="BB29" s="47" t="s">
        <v>45</v>
      </c>
      <c r="BC29" s="48">
        <v>0</v>
      </c>
      <c r="BD29" s="49">
        <f>IF(AV29&gt;0,BA29-BC29,-9999)</f>
        <v>-9999</v>
      </c>
      <c r="BE29" s="50">
        <f>IF(AV29&gt;0,BA29/BC29,-0.001)</f>
        <v>-0.001</v>
      </c>
      <c r="BF29" s="51">
        <f>IF(AV29&gt;0,BA29/AV29,-0.1)</f>
        <v>-0.1</v>
      </c>
      <c r="BG29" s="47" t="s">
        <v>45</v>
      </c>
      <c r="BH29" s="52">
        <f>IF(AV29&gt;0,BC29/AV29,-0.1)</f>
        <v>-0.1</v>
      </c>
      <c r="BI29" s="51">
        <f>IF(AV29&gt;0,BF29-BH29,-0.1)</f>
        <v>-0.1</v>
      </c>
    </row>
    <row r="30" spans="1:61" s="40" customFormat="1" ht="12.75">
      <c r="A30" s="27" t="s">
        <v>73</v>
      </c>
      <c r="B30" s="28" t="s">
        <v>56</v>
      </c>
      <c r="C30" s="29">
        <f>R30+AG30+AV30</f>
        <v>0</v>
      </c>
      <c r="D30" s="30">
        <f>S30+AH30+AW30</f>
        <v>0</v>
      </c>
      <c r="E30" s="29" t="s">
        <v>43</v>
      </c>
      <c r="F30" s="31">
        <f>U30+AJ30+AY30</f>
        <v>0</v>
      </c>
      <c r="G30" s="32">
        <f>IF(C30&gt;0,D30/C30,-0.001)</f>
        <v>-0.001</v>
      </c>
      <c r="H30" s="33">
        <f>W30+AL30+BA30</f>
        <v>0</v>
      </c>
      <c r="I30" s="28" t="s">
        <v>45</v>
      </c>
      <c r="J30" s="34">
        <f>Y30+AN30+BC30</f>
        <v>0</v>
      </c>
      <c r="K30" s="35">
        <f>IF(C30&gt;0,H30-J30,-9999)</f>
        <v>-9999</v>
      </c>
      <c r="L30" s="36">
        <f>IF(C30&gt;0,H30/J30,-0.001)</f>
        <v>-0.001</v>
      </c>
      <c r="M30" s="37">
        <f>IF(C30&gt;0,H30/C30,-0.1)</f>
        <v>-0.1</v>
      </c>
      <c r="N30" s="28" t="s">
        <v>45</v>
      </c>
      <c r="O30" s="38">
        <f>IF(C30&gt;0,J30/C30,-0.1)</f>
        <v>-0.1</v>
      </c>
      <c r="P30" s="37">
        <f>IF(C30&gt;0,M30-O30,-0.1)</f>
        <v>-0.1</v>
      </c>
      <c r="Q30" s="39" t="s">
        <v>47</v>
      </c>
      <c r="R30" s="29">
        <f>S30+U30</f>
        <v>0</v>
      </c>
      <c r="S30" s="30">
        <v>0</v>
      </c>
      <c r="T30" s="29" t="s">
        <v>43</v>
      </c>
      <c r="U30" s="31">
        <v>0</v>
      </c>
      <c r="V30" s="32">
        <f>IF(R30&gt;0,S30/R30,-0.001)</f>
        <v>-0.001</v>
      </c>
      <c r="W30" s="33">
        <v>0</v>
      </c>
      <c r="X30" s="28" t="s">
        <v>45</v>
      </c>
      <c r="Y30" s="34">
        <v>0</v>
      </c>
      <c r="Z30" s="35">
        <f>IF(R30&gt;0,W30-Y30,-9999)</f>
        <v>-9999</v>
      </c>
      <c r="AA30" s="36">
        <f>IF(R30&gt;0,W30/Y30,-0.001)</f>
        <v>-0.001</v>
      </c>
      <c r="AB30" s="37">
        <f>IF(R30&gt;0,W30/R30,-0.1)</f>
        <v>-0.1</v>
      </c>
      <c r="AC30" s="28" t="s">
        <v>45</v>
      </c>
      <c r="AD30" s="38">
        <f>IF(R30&gt;0,Y30/R30,-0.1)</f>
        <v>-0.1</v>
      </c>
      <c r="AE30" s="37">
        <f>IF(R30&gt;0,AB30-AD30,-0.1)</f>
        <v>-0.1</v>
      </c>
      <c r="AF30" s="39" t="s">
        <v>47</v>
      </c>
      <c r="AG30" s="29">
        <f>AH30+AJ30</f>
        <v>0</v>
      </c>
      <c r="AH30" s="30">
        <v>0</v>
      </c>
      <c r="AI30" s="29" t="s">
        <v>43</v>
      </c>
      <c r="AJ30" s="31">
        <v>0</v>
      </c>
      <c r="AK30" s="32">
        <f>IF(AG30&gt;0,AH30/AG30,-0.001)</f>
        <v>-0.001</v>
      </c>
      <c r="AL30" s="33">
        <v>0</v>
      </c>
      <c r="AM30" s="28" t="s">
        <v>45</v>
      </c>
      <c r="AN30" s="34">
        <v>0</v>
      </c>
      <c r="AO30" s="35">
        <f>IF(AG30&gt;0,AL30-AN30,-9999)</f>
        <v>-9999</v>
      </c>
      <c r="AP30" s="36">
        <f>IF(AG30&gt;0,AL30/AN30,-0.001)</f>
        <v>-0.001</v>
      </c>
      <c r="AQ30" s="37">
        <f>IF(AG30&gt;0,AL30/AG30,-0.1)</f>
        <v>-0.1</v>
      </c>
      <c r="AR30" s="28" t="s">
        <v>45</v>
      </c>
      <c r="AS30" s="38">
        <f>IF(AG30&gt;0,AN30/AG30,-0.1)</f>
        <v>-0.1</v>
      </c>
      <c r="AT30" s="37">
        <f>IF(AG30&gt;0,AQ30-AS30,-0.1)</f>
        <v>-0.1</v>
      </c>
      <c r="AU30" s="39" t="s">
        <v>47</v>
      </c>
      <c r="AV30" s="29">
        <f>AW30+AY30</f>
        <v>0</v>
      </c>
      <c r="AW30" s="30" t="s">
        <v>50</v>
      </c>
      <c r="AX30" s="29" t="s">
        <v>43</v>
      </c>
      <c r="AY30" s="31" t="s">
        <v>50</v>
      </c>
      <c r="AZ30" s="32">
        <f>IF(AV30&gt;0,AW30/AV30,-0.001)</f>
        <v>-0.001</v>
      </c>
      <c r="BA30" s="33">
        <v>0</v>
      </c>
      <c r="BB30" s="28" t="s">
        <v>45</v>
      </c>
      <c r="BC30" s="34">
        <v>0</v>
      </c>
      <c r="BD30" s="35">
        <f>IF(AV30&gt;0,BA30-BC30,-9999)</f>
        <v>-9999</v>
      </c>
      <c r="BE30" s="36">
        <f>IF(AV30&gt;0,BA30/BC30,-0.001)</f>
        <v>-0.001</v>
      </c>
      <c r="BF30" s="37">
        <f>IF(AV30&gt;0,BA30/AV30,-0.1)</f>
        <v>-0.1</v>
      </c>
      <c r="BG30" s="28" t="s">
        <v>45</v>
      </c>
      <c r="BH30" s="38">
        <f>IF(AV30&gt;0,BC30/AV30,-0.1)</f>
        <v>-0.1</v>
      </c>
      <c r="BI30" s="37">
        <f>IF(AV30&gt;0,BF30-BH30,-0.1)</f>
        <v>-0.1</v>
      </c>
    </row>
    <row r="31" spans="1:61" s="40" customFormat="1" ht="12.75">
      <c r="A31" s="40" t="s">
        <v>74</v>
      </c>
      <c r="B31" s="41" t="s">
        <v>56</v>
      </c>
      <c r="C31" s="42">
        <f>R31+AG31+AV31</f>
        <v>0</v>
      </c>
      <c r="D31" s="43">
        <f>S31+AH31+AW31</f>
        <v>0</v>
      </c>
      <c r="E31" s="42" t="s">
        <v>43</v>
      </c>
      <c r="F31" s="44">
        <f>U31+AJ31+AY31</f>
        <v>0</v>
      </c>
      <c r="G31" s="45">
        <f>IF(C31&gt;0,D31/C31,-0.001)</f>
        <v>-0.001</v>
      </c>
      <c r="H31" s="46">
        <f>W31+AL31+BA31</f>
        <v>0</v>
      </c>
      <c r="I31" s="47" t="s">
        <v>45</v>
      </c>
      <c r="J31" s="48">
        <f>Y31+AN31+BC31</f>
        <v>0</v>
      </c>
      <c r="K31" s="49">
        <f>IF(C31&gt;0,H31-J31,-9999)</f>
        <v>-9999</v>
      </c>
      <c r="L31" s="50">
        <f>IF(C31&gt;0,H31/J31,-0.001)</f>
        <v>-0.001</v>
      </c>
      <c r="M31" s="51">
        <f>IF(C31&gt;0,H31/C31,-0.1)</f>
        <v>-0.1</v>
      </c>
      <c r="N31" s="47" t="s">
        <v>45</v>
      </c>
      <c r="O31" s="52">
        <f>IF(C31&gt;0,J31/C31,-0.1)</f>
        <v>-0.1</v>
      </c>
      <c r="P31" s="51">
        <f>IF(C31&gt;0,M31-O31,-0.1)</f>
        <v>-0.1</v>
      </c>
      <c r="Q31" s="39" t="s">
        <v>47</v>
      </c>
      <c r="R31" s="42">
        <f>S31+U31</f>
        <v>0</v>
      </c>
      <c r="S31" s="43">
        <v>0</v>
      </c>
      <c r="T31" s="42" t="s">
        <v>43</v>
      </c>
      <c r="U31" s="44">
        <v>0</v>
      </c>
      <c r="V31" s="45">
        <f>IF(R31&gt;0,S31/R31,-0.001)</f>
        <v>-0.001</v>
      </c>
      <c r="W31" s="46">
        <v>0</v>
      </c>
      <c r="X31" s="47" t="s">
        <v>45</v>
      </c>
      <c r="Y31" s="48">
        <v>0</v>
      </c>
      <c r="Z31" s="49">
        <f>IF(R31&gt;0,W31-Y31,-9999)</f>
        <v>-9999</v>
      </c>
      <c r="AA31" s="50">
        <f>IF(R31&gt;0,W31/Y31,-0.001)</f>
        <v>-0.001</v>
      </c>
      <c r="AB31" s="51">
        <f>IF(R31&gt;0,W31/R31,-0.1)</f>
        <v>-0.1</v>
      </c>
      <c r="AC31" s="47" t="s">
        <v>45</v>
      </c>
      <c r="AD31" s="52">
        <f>IF(R31&gt;0,Y31/R31,-0.1)</f>
        <v>-0.1</v>
      </c>
      <c r="AE31" s="51">
        <f>IF(R31&gt;0,AB31-AD31,-0.1)</f>
        <v>-0.1</v>
      </c>
      <c r="AF31" s="39" t="s">
        <v>47</v>
      </c>
      <c r="AG31" s="42">
        <f>AH31+AJ31</f>
        <v>0</v>
      </c>
      <c r="AH31" s="43">
        <v>0</v>
      </c>
      <c r="AI31" s="42" t="s">
        <v>43</v>
      </c>
      <c r="AJ31" s="44">
        <v>0</v>
      </c>
      <c r="AK31" s="45">
        <f>IF(AG31&gt;0,AH31/AG31,-0.001)</f>
        <v>-0.001</v>
      </c>
      <c r="AL31" s="46">
        <v>0</v>
      </c>
      <c r="AM31" s="47" t="s">
        <v>45</v>
      </c>
      <c r="AN31" s="48">
        <v>0</v>
      </c>
      <c r="AO31" s="49">
        <f>IF(AG31&gt;0,AL31-AN31,-9999)</f>
        <v>-9999</v>
      </c>
      <c r="AP31" s="50">
        <f>IF(AG31&gt;0,AL31/AN31,-0.001)</f>
        <v>-0.001</v>
      </c>
      <c r="AQ31" s="51">
        <f>IF(AG31&gt;0,AL31/AG31,-0.1)</f>
        <v>-0.1</v>
      </c>
      <c r="AR31" s="47" t="s">
        <v>45</v>
      </c>
      <c r="AS31" s="52">
        <f>IF(AG31&gt;0,AN31/AG31,-0.1)</f>
        <v>-0.1</v>
      </c>
      <c r="AT31" s="51">
        <f>IF(AG31&gt;0,AQ31-AS31,-0.1)</f>
        <v>-0.1</v>
      </c>
      <c r="AU31" s="39" t="s">
        <v>47</v>
      </c>
      <c r="AV31" s="42">
        <f>AW31+AY31</f>
        <v>0</v>
      </c>
      <c r="AW31" s="43" t="s">
        <v>50</v>
      </c>
      <c r="AX31" s="42" t="s">
        <v>43</v>
      </c>
      <c r="AY31" s="44" t="s">
        <v>50</v>
      </c>
      <c r="AZ31" s="45">
        <f>IF(AV31&gt;0,AW31/AV31,-0.001)</f>
        <v>-0.001</v>
      </c>
      <c r="BA31" s="46">
        <v>0</v>
      </c>
      <c r="BB31" s="47" t="s">
        <v>45</v>
      </c>
      <c r="BC31" s="48">
        <v>0</v>
      </c>
      <c r="BD31" s="49">
        <f>IF(AV31&gt;0,BA31-BC31,-9999)</f>
        <v>-9999</v>
      </c>
      <c r="BE31" s="50">
        <f>IF(AV31&gt;0,BA31/BC31,-0.001)</f>
        <v>-0.001</v>
      </c>
      <c r="BF31" s="51">
        <f>IF(AV31&gt;0,BA31/AV31,-0.1)</f>
        <v>-0.1</v>
      </c>
      <c r="BG31" s="47" t="s">
        <v>45</v>
      </c>
      <c r="BH31" s="52">
        <f>IF(AV31&gt;0,BC31/AV31,-0.1)</f>
        <v>-0.1</v>
      </c>
      <c r="BI31" s="51">
        <f>IF(AV31&gt;0,BF31-BH31,-0.1)</f>
        <v>-0.1</v>
      </c>
    </row>
    <row r="32" spans="1:61" s="40" customFormat="1" ht="12.75">
      <c r="A32" s="27" t="s">
        <v>75</v>
      </c>
      <c r="B32" s="28" t="s">
        <v>56</v>
      </c>
      <c r="C32" s="29">
        <f>R32+AG32+AV32</f>
        <v>0</v>
      </c>
      <c r="D32" s="30">
        <f>S32+AH32+AW32</f>
        <v>0</v>
      </c>
      <c r="E32" s="29" t="s">
        <v>43</v>
      </c>
      <c r="F32" s="31">
        <f>U32+AJ32+AY32</f>
        <v>0</v>
      </c>
      <c r="G32" s="32">
        <f>IF(C32&gt;0,D32/C32,-0.001)</f>
        <v>-0.001</v>
      </c>
      <c r="H32" s="33">
        <f>W32+AL32+BA32</f>
        <v>0</v>
      </c>
      <c r="I32" s="28" t="s">
        <v>45</v>
      </c>
      <c r="J32" s="34">
        <f>Y32+AN32+BC32</f>
        <v>0</v>
      </c>
      <c r="K32" s="35">
        <f>IF(C32&gt;0,H32-J32,-9999)</f>
        <v>-9999</v>
      </c>
      <c r="L32" s="36">
        <f>IF(C32&gt;0,H32/J32,-0.001)</f>
        <v>-0.001</v>
      </c>
      <c r="M32" s="37">
        <f>IF(C32&gt;0,H32/C32,-0.1)</f>
        <v>-0.1</v>
      </c>
      <c r="N32" s="28" t="s">
        <v>45</v>
      </c>
      <c r="O32" s="38">
        <f>IF(C32&gt;0,J32/C32,-0.1)</f>
        <v>-0.1</v>
      </c>
      <c r="P32" s="37">
        <f>IF(C32&gt;0,M32-O32,-0.1)</f>
        <v>-0.1</v>
      </c>
      <c r="Q32" s="39" t="s">
        <v>47</v>
      </c>
      <c r="R32" s="29">
        <f>S32+U32</f>
        <v>0</v>
      </c>
      <c r="S32" s="30">
        <v>0</v>
      </c>
      <c r="T32" s="29" t="s">
        <v>43</v>
      </c>
      <c r="U32" s="31">
        <v>0</v>
      </c>
      <c r="V32" s="32">
        <f>IF(R32&gt;0,S32/R32,-0.001)</f>
        <v>-0.001</v>
      </c>
      <c r="W32" s="33">
        <v>0</v>
      </c>
      <c r="X32" s="28" t="s">
        <v>45</v>
      </c>
      <c r="Y32" s="34">
        <v>0</v>
      </c>
      <c r="Z32" s="35">
        <f>IF(R32&gt;0,W32-Y32,-9999)</f>
        <v>-9999</v>
      </c>
      <c r="AA32" s="36">
        <f>IF(R32&gt;0,W32/Y32,-0.001)</f>
        <v>-0.001</v>
      </c>
      <c r="AB32" s="37">
        <f>IF(R32&gt;0,W32/R32,-0.1)</f>
        <v>-0.1</v>
      </c>
      <c r="AC32" s="28" t="s">
        <v>45</v>
      </c>
      <c r="AD32" s="38">
        <f>IF(R32&gt;0,Y32/R32,-0.1)</f>
        <v>-0.1</v>
      </c>
      <c r="AE32" s="37">
        <f>IF(R32&gt;0,AB32-AD32,-0.1)</f>
        <v>-0.1</v>
      </c>
      <c r="AF32" s="39" t="s">
        <v>47</v>
      </c>
      <c r="AG32" s="29">
        <f>AH32+AJ32</f>
        <v>0</v>
      </c>
      <c r="AH32" s="30">
        <v>0</v>
      </c>
      <c r="AI32" s="29" t="s">
        <v>43</v>
      </c>
      <c r="AJ32" s="31">
        <v>0</v>
      </c>
      <c r="AK32" s="32">
        <f>IF(AG32&gt;0,AH32/AG32,-0.001)</f>
        <v>-0.001</v>
      </c>
      <c r="AL32" s="33">
        <v>0</v>
      </c>
      <c r="AM32" s="28" t="s">
        <v>45</v>
      </c>
      <c r="AN32" s="34">
        <v>0</v>
      </c>
      <c r="AO32" s="35">
        <f>IF(AG32&gt;0,AL32-AN32,-9999)</f>
        <v>-9999</v>
      </c>
      <c r="AP32" s="36">
        <f>IF(AG32&gt;0,AL32/AN32,-0.001)</f>
        <v>-0.001</v>
      </c>
      <c r="AQ32" s="37">
        <f>IF(AG32&gt;0,AL32/AG32,-0.1)</f>
        <v>-0.1</v>
      </c>
      <c r="AR32" s="28" t="s">
        <v>45</v>
      </c>
      <c r="AS32" s="38">
        <f>IF(AG32&gt;0,AN32/AG32,-0.1)</f>
        <v>-0.1</v>
      </c>
      <c r="AT32" s="37">
        <f>IF(AG32&gt;0,AQ32-AS32,-0.1)</f>
        <v>-0.1</v>
      </c>
      <c r="AU32" s="39" t="s">
        <v>47</v>
      </c>
      <c r="AV32" s="29">
        <f>AW32+AY32</f>
        <v>0</v>
      </c>
      <c r="AW32" s="30" t="s">
        <v>50</v>
      </c>
      <c r="AX32" s="29" t="s">
        <v>43</v>
      </c>
      <c r="AY32" s="31" t="s">
        <v>50</v>
      </c>
      <c r="AZ32" s="32">
        <f>IF(AV32&gt;0,AW32/AV32,-0.001)</f>
        <v>-0.001</v>
      </c>
      <c r="BA32" s="33">
        <v>0</v>
      </c>
      <c r="BB32" s="28" t="s">
        <v>45</v>
      </c>
      <c r="BC32" s="34">
        <v>0</v>
      </c>
      <c r="BD32" s="35">
        <f>IF(AV32&gt;0,BA32-BC32,-9999)</f>
        <v>-9999</v>
      </c>
      <c r="BE32" s="36">
        <f>IF(AV32&gt;0,BA32/BC32,-0.001)</f>
        <v>-0.001</v>
      </c>
      <c r="BF32" s="37">
        <f>IF(AV32&gt;0,BA32/AV32,-0.1)</f>
        <v>-0.1</v>
      </c>
      <c r="BG32" s="28" t="s">
        <v>45</v>
      </c>
      <c r="BH32" s="38">
        <f>IF(AV32&gt;0,BC32/AV32,-0.1)</f>
        <v>-0.1</v>
      </c>
      <c r="BI32" s="37">
        <f>IF(AV32&gt;0,BF32-BH32,-0.1)</f>
        <v>-0.1</v>
      </c>
    </row>
    <row r="33" spans="1:61" s="40" customFormat="1" ht="12.75">
      <c r="A33" s="40" t="s">
        <v>76</v>
      </c>
      <c r="B33" s="41" t="s">
        <v>56</v>
      </c>
      <c r="C33" s="42">
        <f>R33+AG33+AV33</f>
        <v>8</v>
      </c>
      <c r="D33" s="43">
        <f>S33+AH33+AW33</f>
        <v>5</v>
      </c>
      <c r="E33" s="42" t="s">
        <v>43</v>
      </c>
      <c r="F33" s="44">
        <f>U33+AJ33+AY33</f>
        <v>3</v>
      </c>
      <c r="G33" s="45">
        <f>IF(C33&gt;0,D33/C33,-0.001)</f>
        <v>0.625</v>
      </c>
      <c r="H33" s="46">
        <f>W33+AL33+BA33</f>
        <v>588</v>
      </c>
      <c r="I33" s="47" t="s">
        <v>45</v>
      </c>
      <c r="J33" s="48">
        <f>Y33+AN33+BC33</f>
        <v>548</v>
      </c>
      <c r="K33" s="49">
        <f>IF(C33&gt;0,H33-J33,-9999)</f>
        <v>40</v>
      </c>
      <c r="L33" s="50">
        <f>IF(C33&gt;0,H33/J33,-0.001)</f>
        <v>1.072992700729927</v>
      </c>
      <c r="M33" s="51">
        <f>IF(C33&gt;0,H33/C33,-0.1)</f>
        <v>73.5</v>
      </c>
      <c r="N33" s="47" t="s">
        <v>45</v>
      </c>
      <c r="O33" s="52">
        <f>IF(C33&gt;0,J33/C33,-0.1)</f>
        <v>68.5</v>
      </c>
      <c r="P33" s="51">
        <f>IF(C33&gt;0,M33-O33,-0.1)</f>
        <v>5</v>
      </c>
      <c r="Q33" s="39" t="s">
        <v>47</v>
      </c>
      <c r="R33" s="42">
        <f>S33+U33</f>
        <v>4</v>
      </c>
      <c r="S33" s="43">
        <v>3</v>
      </c>
      <c r="T33" s="42" t="s">
        <v>43</v>
      </c>
      <c r="U33" s="44">
        <v>1</v>
      </c>
      <c r="V33" s="45">
        <f>IF(R33&gt;0,S33/R33,-0.001)</f>
        <v>0.75</v>
      </c>
      <c r="W33" s="46">
        <v>303</v>
      </c>
      <c r="X33" s="47" t="s">
        <v>45</v>
      </c>
      <c r="Y33" s="48">
        <v>261</v>
      </c>
      <c r="Z33" s="49">
        <f>IF(R33&gt;0,W33-Y33,-9999)</f>
        <v>42</v>
      </c>
      <c r="AA33" s="50">
        <f>IF(R33&gt;0,W33/Y33,-0.001)</f>
        <v>1.160919540229885</v>
      </c>
      <c r="AB33" s="51">
        <f>IF(R33&gt;0,W33/R33,-0.1)</f>
        <v>75.75</v>
      </c>
      <c r="AC33" s="47" t="s">
        <v>45</v>
      </c>
      <c r="AD33" s="52">
        <f>IF(R33&gt;0,Y33/R33,-0.1)</f>
        <v>65.25</v>
      </c>
      <c r="AE33" s="51">
        <f>IF(R33&gt;0,AB33-AD33,-0.1)</f>
        <v>10.5</v>
      </c>
      <c r="AF33" s="39" t="s">
        <v>47</v>
      </c>
      <c r="AG33" s="42">
        <f>AH33+AJ33</f>
        <v>3</v>
      </c>
      <c r="AH33" s="43">
        <v>2</v>
      </c>
      <c r="AI33" s="42" t="s">
        <v>43</v>
      </c>
      <c r="AJ33" s="44">
        <v>1</v>
      </c>
      <c r="AK33" s="45">
        <f>IF(AG33&gt;0,AH33/AG33,-0.001)</f>
        <v>0.6666666666666666</v>
      </c>
      <c r="AL33" s="46">
        <v>225</v>
      </c>
      <c r="AM33" s="47" t="s">
        <v>45</v>
      </c>
      <c r="AN33" s="48">
        <v>218</v>
      </c>
      <c r="AO33" s="49">
        <f>IF(AG33&gt;0,AL33-AN33,-9999)</f>
        <v>7</v>
      </c>
      <c r="AP33" s="50">
        <f>IF(AG33&gt;0,AL33/AN33,-0.001)</f>
        <v>1.0321100917431192</v>
      </c>
      <c r="AQ33" s="51">
        <f>IF(AG33&gt;0,AL33/AG33,-0.1)</f>
        <v>75</v>
      </c>
      <c r="AR33" s="47" t="s">
        <v>45</v>
      </c>
      <c r="AS33" s="52">
        <f>IF(AG33&gt;0,AN33/AG33,-0.1)</f>
        <v>72.66666666666667</v>
      </c>
      <c r="AT33" s="51">
        <f>IF(AG33&gt;0,AQ33-AS33,-0.1)</f>
        <v>2.3333333333333286</v>
      </c>
      <c r="AU33" s="39" t="s">
        <v>47</v>
      </c>
      <c r="AV33" s="42">
        <f>AW33+AY33</f>
        <v>1</v>
      </c>
      <c r="AW33" s="43" t="s">
        <v>50</v>
      </c>
      <c r="AX33" s="42" t="s">
        <v>43</v>
      </c>
      <c r="AY33" s="44">
        <v>1</v>
      </c>
      <c r="AZ33" s="45">
        <f>IF(AV33&gt;0,AW33/AV33,-0.001)</f>
        <v>0</v>
      </c>
      <c r="BA33" s="46">
        <v>60</v>
      </c>
      <c r="BB33" s="47" t="s">
        <v>45</v>
      </c>
      <c r="BC33" s="48">
        <v>69</v>
      </c>
      <c r="BD33" s="49">
        <f>IF(AV33&gt;0,BA33-BC33,-9999)</f>
        <v>-9</v>
      </c>
      <c r="BE33" s="50">
        <f>IF(AV33&gt;0,BA33/BC33,-0.001)</f>
        <v>0.8695652173913043</v>
      </c>
      <c r="BF33" s="51">
        <f>IF(AV33&gt;0,BA33/AV33,-0.1)</f>
        <v>60</v>
      </c>
      <c r="BG33" s="47" t="s">
        <v>45</v>
      </c>
      <c r="BH33" s="52">
        <f>IF(AV33&gt;0,BC33/AV33,-0.1)</f>
        <v>69</v>
      </c>
      <c r="BI33" s="51">
        <f>IF(AV33&gt;0,BF33-BH33,-0.1)</f>
        <v>-9</v>
      </c>
    </row>
    <row r="34" spans="1:61" s="40" customFormat="1" ht="12.75">
      <c r="A34" s="27" t="s">
        <v>77</v>
      </c>
      <c r="B34" s="28" t="s">
        <v>56</v>
      </c>
      <c r="C34" s="29">
        <f>R34+AG34+AV34</f>
        <v>4</v>
      </c>
      <c r="D34" s="30">
        <f>S34+AH34+AW34</f>
        <v>1</v>
      </c>
      <c r="E34" s="29" t="s">
        <v>43</v>
      </c>
      <c r="F34" s="31">
        <f>U34+AJ34+AY34</f>
        <v>3</v>
      </c>
      <c r="G34" s="32">
        <f>IF(C34&gt;0,D34/C34,-0.001)</f>
        <v>0.25</v>
      </c>
      <c r="H34" s="33">
        <f>W34+AL34+BA34</f>
        <v>262</v>
      </c>
      <c r="I34" s="28" t="s">
        <v>45</v>
      </c>
      <c r="J34" s="34">
        <f>Y34+AN34+BC34</f>
        <v>301</v>
      </c>
      <c r="K34" s="35">
        <f>IF(C34&gt;0,H34-J34,-9999)</f>
        <v>-39</v>
      </c>
      <c r="L34" s="36">
        <f>IF(C34&gt;0,H34/J34,-0.001)</f>
        <v>0.8704318936877077</v>
      </c>
      <c r="M34" s="37">
        <f>IF(C34&gt;0,H34/C34,-0.1)</f>
        <v>65.5</v>
      </c>
      <c r="N34" s="28" t="s">
        <v>45</v>
      </c>
      <c r="O34" s="38">
        <f>IF(C34&gt;0,J34/C34,-0.1)</f>
        <v>75.25</v>
      </c>
      <c r="P34" s="37">
        <f>IF(C34&gt;0,M34-O34,-0.1)</f>
        <v>-9.75</v>
      </c>
      <c r="Q34" s="39" t="s">
        <v>47</v>
      </c>
      <c r="R34" s="29">
        <f>S34+U34</f>
        <v>2</v>
      </c>
      <c r="S34" s="30">
        <v>1</v>
      </c>
      <c r="T34" s="29" t="s">
        <v>43</v>
      </c>
      <c r="U34" s="31">
        <v>1</v>
      </c>
      <c r="V34" s="32">
        <f>IF(R34&gt;0,S34/R34,-0.001)</f>
        <v>0.5</v>
      </c>
      <c r="W34" s="33">
        <v>145</v>
      </c>
      <c r="X34" s="28" t="s">
        <v>45</v>
      </c>
      <c r="Y34" s="34">
        <v>155</v>
      </c>
      <c r="Z34" s="35">
        <f>IF(R34&gt;0,W34-Y34,-9999)</f>
        <v>-10</v>
      </c>
      <c r="AA34" s="36">
        <f>IF(R34&gt;0,W34/Y34,-0.001)</f>
        <v>0.9354838709677419</v>
      </c>
      <c r="AB34" s="37">
        <f>IF(R34&gt;0,W34/R34,-0.1)</f>
        <v>72.5</v>
      </c>
      <c r="AC34" s="28" t="s">
        <v>45</v>
      </c>
      <c r="AD34" s="38">
        <f>IF(R34&gt;0,Y34/R34,-0.1)</f>
        <v>77.5</v>
      </c>
      <c r="AE34" s="37">
        <f>IF(R34&gt;0,AB34-AD34,-0.1)</f>
        <v>-5</v>
      </c>
      <c r="AF34" s="39" t="s">
        <v>47</v>
      </c>
      <c r="AG34" s="29">
        <f>AH34+AJ34</f>
        <v>2</v>
      </c>
      <c r="AH34" s="30">
        <v>0</v>
      </c>
      <c r="AI34" s="29" t="s">
        <v>43</v>
      </c>
      <c r="AJ34" s="31">
        <v>2</v>
      </c>
      <c r="AK34" s="32">
        <f>IF(AG34&gt;0,AH34/AG34,-0.001)</f>
        <v>0</v>
      </c>
      <c r="AL34" s="33">
        <v>117</v>
      </c>
      <c r="AM34" s="28" t="s">
        <v>45</v>
      </c>
      <c r="AN34" s="34">
        <v>146</v>
      </c>
      <c r="AO34" s="35">
        <f>IF(AG34&gt;0,AL34-AN34,-9999)</f>
        <v>-29</v>
      </c>
      <c r="AP34" s="36">
        <f>IF(AG34&gt;0,AL34/AN34,-0.001)</f>
        <v>0.8013698630136986</v>
      </c>
      <c r="AQ34" s="37">
        <f>IF(AG34&gt;0,AL34/AG34,-0.1)</f>
        <v>58.5</v>
      </c>
      <c r="AR34" s="28" t="s">
        <v>45</v>
      </c>
      <c r="AS34" s="38">
        <f>IF(AG34&gt;0,AN34/AG34,-0.1)</f>
        <v>73</v>
      </c>
      <c r="AT34" s="37">
        <f>IF(AG34&gt;0,AQ34-AS34,-0.1)</f>
        <v>-14.5</v>
      </c>
      <c r="AU34" s="39" t="s">
        <v>47</v>
      </c>
      <c r="AV34" s="29">
        <f>AW34+AY34</f>
        <v>0</v>
      </c>
      <c r="AW34" s="30" t="s">
        <v>50</v>
      </c>
      <c r="AX34" s="29" t="s">
        <v>43</v>
      </c>
      <c r="AY34" s="31" t="s">
        <v>50</v>
      </c>
      <c r="AZ34" s="32">
        <f>IF(AV34&gt;0,AW34/AV34,-0.001)</f>
        <v>-0.001</v>
      </c>
      <c r="BA34" s="33">
        <v>0</v>
      </c>
      <c r="BB34" s="28" t="s">
        <v>45</v>
      </c>
      <c r="BC34" s="34">
        <v>0</v>
      </c>
      <c r="BD34" s="35">
        <f>IF(AV34&gt;0,BA34-BC34,-9999)</f>
        <v>-9999</v>
      </c>
      <c r="BE34" s="36">
        <f>IF(AV34&gt;0,BA34/BC34,-0.001)</f>
        <v>-0.001</v>
      </c>
      <c r="BF34" s="37">
        <f>IF(AV34&gt;0,BA34/AV34,-0.1)</f>
        <v>-0.1</v>
      </c>
      <c r="BG34" s="28" t="s">
        <v>45</v>
      </c>
      <c r="BH34" s="38">
        <f>IF(AV34&gt;0,BC34/AV34,-0.1)</f>
        <v>-0.1</v>
      </c>
      <c r="BI34" s="37">
        <f>IF(AV34&gt;0,BF34-BH34,-0.1)</f>
        <v>-0.1</v>
      </c>
    </row>
    <row r="35" spans="1:61" s="40" customFormat="1" ht="12.75">
      <c r="A35" s="40" t="s">
        <v>78</v>
      </c>
      <c r="B35" s="41" t="s">
        <v>56</v>
      </c>
      <c r="C35" s="42">
        <f>R35+AG35+AV35</f>
        <v>8</v>
      </c>
      <c r="D35" s="43">
        <f>S35+AH35+AW35</f>
        <v>5</v>
      </c>
      <c r="E35" s="42" t="s">
        <v>43</v>
      </c>
      <c r="F35" s="44">
        <f>U35+AJ35+AY35</f>
        <v>3</v>
      </c>
      <c r="G35" s="45">
        <f>IF(C35&gt;0,D35/C35,-0.001)</f>
        <v>0.625</v>
      </c>
      <c r="H35" s="46">
        <f>W35+AL35+BA35</f>
        <v>630</v>
      </c>
      <c r="I35" s="47" t="s">
        <v>45</v>
      </c>
      <c r="J35" s="48">
        <f>Y35+AN35+BC35</f>
        <v>562</v>
      </c>
      <c r="K35" s="49">
        <f>IF(C35&gt;0,H35-J35,-9999)</f>
        <v>68</v>
      </c>
      <c r="L35" s="50">
        <f>IF(C35&gt;0,H35/J35,-0.001)</f>
        <v>1.1209964412811388</v>
      </c>
      <c r="M35" s="51">
        <f>IF(C35&gt;0,H35/C35,-0.1)</f>
        <v>78.75</v>
      </c>
      <c r="N35" s="47" t="s">
        <v>45</v>
      </c>
      <c r="O35" s="52">
        <f>IF(C35&gt;0,J35/C35,-0.1)</f>
        <v>70.25</v>
      </c>
      <c r="P35" s="51">
        <f>IF(C35&gt;0,M35-O35,-0.1)</f>
        <v>8.5</v>
      </c>
      <c r="Q35" s="39" t="s">
        <v>47</v>
      </c>
      <c r="R35" s="42">
        <f>S35+U35</f>
        <v>5</v>
      </c>
      <c r="S35" s="43">
        <v>3</v>
      </c>
      <c r="T35" s="42" t="s">
        <v>43</v>
      </c>
      <c r="U35" s="44">
        <v>2</v>
      </c>
      <c r="V35" s="45">
        <f>IF(R35&gt;0,S35/R35,-0.001)</f>
        <v>0.6</v>
      </c>
      <c r="W35" s="46">
        <v>393</v>
      </c>
      <c r="X35" s="47" t="s">
        <v>45</v>
      </c>
      <c r="Y35" s="48">
        <v>353</v>
      </c>
      <c r="Z35" s="49">
        <f>IF(R35&gt;0,W35-Y35,-9999)</f>
        <v>40</v>
      </c>
      <c r="AA35" s="50">
        <f>IF(R35&gt;0,W35/Y35,-0.001)</f>
        <v>1.113314447592068</v>
      </c>
      <c r="AB35" s="51">
        <f>IF(R35&gt;0,W35/R35,-0.1)</f>
        <v>78.6</v>
      </c>
      <c r="AC35" s="47" t="s">
        <v>45</v>
      </c>
      <c r="AD35" s="52">
        <f>IF(R35&gt;0,Y35/R35,-0.1)</f>
        <v>70.6</v>
      </c>
      <c r="AE35" s="51">
        <f>IF(R35&gt;0,AB35-AD35,-0.1)</f>
        <v>8</v>
      </c>
      <c r="AF35" s="39" t="s">
        <v>47</v>
      </c>
      <c r="AG35" s="42">
        <f>AH35+AJ35</f>
        <v>3</v>
      </c>
      <c r="AH35" s="43">
        <v>2</v>
      </c>
      <c r="AI35" s="42" t="s">
        <v>43</v>
      </c>
      <c r="AJ35" s="44">
        <v>1</v>
      </c>
      <c r="AK35" s="45">
        <f>IF(AG35&gt;0,AH35/AG35,-0.001)</f>
        <v>0.6666666666666666</v>
      </c>
      <c r="AL35" s="46">
        <v>237</v>
      </c>
      <c r="AM35" s="47" t="s">
        <v>45</v>
      </c>
      <c r="AN35" s="48">
        <v>209</v>
      </c>
      <c r="AO35" s="49">
        <f>IF(AG35&gt;0,AL35-AN35,-9999)</f>
        <v>28</v>
      </c>
      <c r="AP35" s="50">
        <f>IF(AG35&gt;0,AL35/AN35,-0.001)</f>
        <v>1.1339712918660287</v>
      </c>
      <c r="AQ35" s="51">
        <f>IF(AG35&gt;0,AL35/AG35,-0.1)</f>
        <v>79</v>
      </c>
      <c r="AR35" s="47" t="s">
        <v>45</v>
      </c>
      <c r="AS35" s="52">
        <f>IF(AG35&gt;0,AN35/AG35,-0.1)</f>
        <v>69.66666666666667</v>
      </c>
      <c r="AT35" s="51">
        <f>IF(AG35&gt;0,AQ35-AS35,-0.1)</f>
        <v>9.333333333333329</v>
      </c>
      <c r="AU35" s="39" t="s">
        <v>47</v>
      </c>
      <c r="AV35" s="42">
        <f>AW35+AY35</f>
        <v>0</v>
      </c>
      <c r="AW35" s="43" t="s">
        <v>50</v>
      </c>
      <c r="AX35" s="42" t="s">
        <v>43</v>
      </c>
      <c r="AY35" s="44">
        <v>0</v>
      </c>
      <c r="AZ35" s="45">
        <f>IF(AV35&gt;0,AW35/AV35,-0.001)</f>
        <v>-0.001</v>
      </c>
      <c r="BA35" s="46">
        <v>0</v>
      </c>
      <c r="BB35" s="47" t="s">
        <v>45</v>
      </c>
      <c r="BC35" s="48">
        <v>0</v>
      </c>
      <c r="BD35" s="49">
        <f>IF(AV35&gt;0,BA35-BC35,-9999)</f>
        <v>-9999</v>
      </c>
      <c r="BE35" s="50">
        <f>IF(AV35&gt;0,BA35/BC35,-0.001)</f>
        <v>-0.001</v>
      </c>
      <c r="BF35" s="51">
        <f>IF(AV35&gt;0,BA35/AV35,-0.1)</f>
        <v>-0.1</v>
      </c>
      <c r="BG35" s="47" t="s">
        <v>45</v>
      </c>
      <c r="BH35" s="52">
        <f>IF(AV35&gt;0,BC35/AV35,-0.1)</f>
        <v>-0.1</v>
      </c>
      <c r="BI35" s="51">
        <f>IF(AV35&gt;0,BF35-BH35,-0.1)</f>
        <v>-0.1</v>
      </c>
    </row>
    <row r="36" spans="1:61" s="40" customFormat="1" ht="12.75">
      <c r="A36" s="27" t="s">
        <v>79</v>
      </c>
      <c r="B36" s="28" t="s">
        <v>56</v>
      </c>
      <c r="C36" s="29">
        <f>R36+AG36+AV36</f>
        <v>0</v>
      </c>
      <c r="D36" s="30">
        <f>S36+AH36+AW36</f>
        <v>0</v>
      </c>
      <c r="E36" s="29" t="s">
        <v>43</v>
      </c>
      <c r="F36" s="31">
        <f>U36+AJ36+AY36</f>
        <v>0</v>
      </c>
      <c r="G36" s="32">
        <f>IF(C36&gt;0,D36/C36,-0.001)</f>
        <v>-0.001</v>
      </c>
      <c r="H36" s="33">
        <f>W36+AL36+BA36</f>
        <v>0</v>
      </c>
      <c r="I36" s="28" t="s">
        <v>45</v>
      </c>
      <c r="J36" s="34">
        <f>Y36+AN36+BC36</f>
        <v>0</v>
      </c>
      <c r="K36" s="35">
        <f>IF(C36&gt;0,H36-J36,-9999)</f>
        <v>-9999</v>
      </c>
      <c r="L36" s="36">
        <f>IF(C36&gt;0,H36/J36,-0.001)</f>
        <v>-0.001</v>
      </c>
      <c r="M36" s="37">
        <f>IF(C36&gt;0,H36/C36,-0.1)</f>
        <v>-0.1</v>
      </c>
      <c r="N36" s="28" t="s">
        <v>45</v>
      </c>
      <c r="O36" s="38">
        <f>IF(C36&gt;0,J36/C36,-0.1)</f>
        <v>-0.1</v>
      </c>
      <c r="P36" s="37">
        <f>IF(C36&gt;0,M36-O36,-0.1)</f>
        <v>-0.1</v>
      </c>
      <c r="Q36" s="39" t="s">
        <v>47</v>
      </c>
      <c r="R36" s="29">
        <f>S36+U36</f>
        <v>0</v>
      </c>
      <c r="S36" s="30">
        <v>0</v>
      </c>
      <c r="T36" s="29" t="s">
        <v>43</v>
      </c>
      <c r="U36" s="31">
        <v>0</v>
      </c>
      <c r="V36" s="32">
        <f>IF(R36&gt;0,S36/R36,-0.001)</f>
        <v>-0.001</v>
      </c>
      <c r="W36" s="33">
        <v>0</v>
      </c>
      <c r="X36" s="28" t="s">
        <v>45</v>
      </c>
      <c r="Y36" s="34">
        <v>0</v>
      </c>
      <c r="Z36" s="35">
        <f>IF(R36&gt;0,W36-Y36,-9999)</f>
        <v>-9999</v>
      </c>
      <c r="AA36" s="36">
        <f>IF(R36&gt;0,W36/Y36,-0.001)</f>
        <v>-0.001</v>
      </c>
      <c r="AB36" s="37">
        <f>IF(R36&gt;0,W36/R36,-0.1)</f>
        <v>-0.1</v>
      </c>
      <c r="AC36" s="28" t="s">
        <v>45</v>
      </c>
      <c r="AD36" s="38">
        <f>IF(R36&gt;0,Y36/R36,-0.1)</f>
        <v>-0.1</v>
      </c>
      <c r="AE36" s="37">
        <f>IF(R36&gt;0,AB36-AD36,-0.1)</f>
        <v>-0.1</v>
      </c>
      <c r="AF36" s="39" t="s">
        <v>47</v>
      </c>
      <c r="AG36" s="29">
        <f>AH36+AJ36</f>
        <v>0</v>
      </c>
      <c r="AH36" s="30">
        <v>0</v>
      </c>
      <c r="AI36" s="29" t="s">
        <v>43</v>
      </c>
      <c r="AJ36" s="31">
        <v>0</v>
      </c>
      <c r="AK36" s="32">
        <f>IF(AG36&gt;0,AH36/AG36,-0.001)</f>
        <v>-0.001</v>
      </c>
      <c r="AL36" s="33">
        <v>0</v>
      </c>
      <c r="AM36" s="28" t="s">
        <v>45</v>
      </c>
      <c r="AN36" s="34">
        <v>0</v>
      </c>
      <c r="AO36" s="35">
        <f>IF(AG36&gt;0,AL36-AN36,-9999)</f>
        <v>-9999</v>
      </c>
      <c r="AP36" s="36">
        <f>IF(AG36&gt;0,AL36/AN36,-0.001)</f>
        <v>-0.001</v>
      </c>
      <c r="AQ36" s="37">
        <f>IF(AG36&gt;0,AL36/AG36,-0.1)</f>
        <v>-0.1</v>
      </c>
      <c r="AR36" s="28" t="s">
        <v>45</v>
      </c>
      <c r="AS36" s="38">
        <f>IF(AG36&gt;0,AN36/AG36,-0.1)</f>
        <v>-0.1</v>
      </c>
      <c r="AT36" s="37">
        <f>IF(AG36&gt;0,AQ36-AS36,-0.1)</f>
        <v>-0.1</v>
      </c>
      <c r="AU36" s="39" t="s">
        <v>47</v>
      </c>
      <c r="AV36" s="29">
        <f>AW36+AY36</f>
        <v>0</v>
      </c>
      <c r="AW36" s="30" t="s">
        <v>50</v>
      </c>
      <c r="AX36" s="29" t="s">
        <v>43</v>
      </c>
      <c r="AY36" s="31" t="s">
        <v>50</v>
      </c>
      <c r="AZ36" s="32">
        <f>IF(AV36&gt;0,AW36/AV36,-0.001)</f>
        <v>-0.001</v>
      </c>
      <c r="BA36" s="33">
        <v>0</v>
      </c>
      <c r="BB36" s="28" t="s">
        <v>45</v>
      </c>
      <c r="BC36" s="34">
        <v>0</v>
      </c>
      <c r="BD36" s="35">
        <f>IF(AV36&gt;0,BA36-BC36,-9999)</f>
        <v>-9999</v>
      </c>
      <c r="BE36" s="36">
        <f>IF(AV36&gt;0,BA36/BC36,-0.001)</f>
        <v>-0.001</v>
      </c>
      <c r="BF36" s="37">
        <f>IF(AV36&gt;0,BA36/AV36,-0.1)</f>
        <v>-0.1</v>
      </c>
      <c r="BG36" s="28" t="s">
        <v>45</v>
      </c>
      <c r="BH36" s="38">
        <f>IF(AV36&gt;0,BC36/AV36,-0.1)</f>
        <v>-0.1</v>
      </c>
      <c r="BI36" s="37">
        <f>IF(AV36&gt;0,BF36-BH36,-0.1)</f>
        <v>-0.1</v>
      </c>
    </row>
    <row r="37" spans="1:61" s="40" customFormat="1" ht="12.75">
      <c r="A37" s="40" t="s">
        <v>80</v>
      </c>
      <c r="B37" s="41" t="s">
        <v>56</v>
      </c>
      <c r="C37" s="42">
        <f>R37+AG37+AV37</f>
        <v>0</v>
      </c>
      <c r="D37" s="43">
        <f>S37+AH37+AW37</f>
        <v>0</v>
      </c>
      <c r="E37" s="42" t="s">
        <v>43</v>
      </c>
      <c r="F37" s="44">
        <f>U37+AJ37+AY37</f>
        <v>0</v>
      </c>
      <c r="G37" s="45">
        <f>IF(C37&gt;0,D37/C37,-0.001)</f>
        <v>-0.001</v>
      </c>
      <c r="H37" s="46">
        <f>W37+AL37+BA37</f>
        <v>0</v>
      </c>
      <c r="I37" s="47" t="s">
        <v>45</v>
      </c>
      <c r="J37" s="48">
        <f>Y37+AN37+BC37</f>
        <v>0</v>
      </c>
      <c r="K37" s="49">
        <f>IF(C37&gt;0,H37-J37,-9999)</f>
        <v>-9999</v>
      </c>
      <c r="L37" s="50">
        <f>IF(C37&gt;0,H37/J37,-0.001)</f>
        <v>-0.001</v>
      </c>
      <c r="M37" s="51">
        <f>IF(C37&gt;0,H37/C37,-0.1)</f>
        <v>-0.1</v>
      </c>
      <c r="N37" s="47" t="s">
        <v>45</v>
      </c>
      <c r="O37" s="52">
        <f>IF(C37&gt;0,J37/C37,-0.1)</f>
        <v>-0.1</v>
      </c>
      <c r="P37" s="51">
        <f>IF(C37&gt;0,M37-O37,-0.1)</f>
        <v>-0.1</v>
      </c>
      <c r="Q37" s="39" t="s">
        <v>47</v>
      </c>
      <c r="R37" s="42">
        <f>S37+U37</f>
        <v>0</v>
      </c>
      <c r="S37" s="43">
        <v>0</v>
      </c>
      <c r="T37" s="42" t="s">
        <v>43</v>
      </c>
      <c r="U37" s="44">
        <v>0</v>
      </c>
      <c r="V37" s="45">
        <f>IF(R37&gt;0,S37/R37,-0.001)</f>
        <v>-0.001</v>
      </c>
      <c r="W37" s="46">
        <v>0</v>
      </c>
      <c r="X37" s="47" t="s">
        <v>45</v>
      </c>
      <c r="Y37" s="48">
        <v>0</v>
      </c>
      <c r="Z37" s="49">
        <f>IF(R37&gt;0,W37-Y37,-9999)</f>
        <v>-9999</v>
      </c>
      <c r="AA37" s="50">
        <f>IF(R37&gt;0,W37/Y37,-0.001)</f>
        <v>-0.001</v>
      </c>
      <c r="AB37" s="51">
        <f>IF(R37&gt;0,W37/R37,-0.1)</f>
        <v>-0.1</v>
      </c>
      <c r="AC37" s="47" t="s">
        <v>45</v>
      </c>
      <c r="AD37" s="52">
        <f>IF(R37&gt;0,Y37/R37,-0.1)</f>
        <v>-0.1</v>
      </c>
      <c r="AE37" s="51">
        <f>IF(R37&gt;0,AB37-AD37,-0.1)</f>
        <v>-0.1</v>
      </c>
      <c r="AF37" s="39" t="s">
        <v>47</v>
      </c>
      <c r="AG37" s="42">
        <f>AH37+AJ37</f>
        <v>0</v>
      </c>
      <c r="AH37" s="43">
        <v>0</v>
      </c>
      <c r="AI37" s="42" t="s">
        <v>43</v>
      </c>
      <c r="AJ37" s="44">
        <v>0</v>
      </c>
      <c r="AK37" s="45">
        <f>IF(AG37&gt;0,AH37/AG37,-0.001)</f>
        <v>-0.001</v>
      </c>
      <c r="AL37" s="46">
        <v>0</v>
      </c>
      <c r="AM37" s="47" t="s">
        <v>45</v>
      </c>
      <c r="AN37" s="48">
        <v>0</v>
      </c>
      <c r="AO37" s="49">
        <f>IF(AG37&gt;0,AL37-AN37,-9999)</f>
        <v>-9999</v>
      </c>
      <c r="AP37" s="50">
        <f>IF(AG37&gt;0,AL37/AN37,-0.001)</f>
        <v>-0.001</v>
      </c>
      <c r="AQ37" s="51">
        <f>IF(AG37&gt;0,AL37/AG37,-0.1)</f>
        <v>-0.1</v>
      </c>
      <c r="AR37" s="47" t="s">
        <v>45</v>
      </c>
      <c r="AS37" s="52">
        <f>IF(AG37&gt;0,AN37/AG37,-0.1)</f>
        <v>-0.1</v>
      </c>
      <c r="AT37" s="51">
        <f>IF(AG37&gt;0,AQ37-AS37,-0.1)</f>
        <v>-0.1</v>
      </c>
      <c r="AU37" s="39" t="s">
        <v>47</v>
      </c>
      <c r="AV37" s="42">
        <f>AW37+AY37</f>
        <v>0</v>
      </c>
      <c r="AW37" s="43" t="s">
        <v>50</v>
      </c>
      <c r="AX37" s="42" t="s">
        <v>43</v>
      </c>
      <c r="AY37" s="44" t="s">
        <v>50</v>
      </c>
      <c r="AZ37" s="45">
        <f>IF(AV37&gt;0,AW37/AV37,-0.001)</f>
        <v>-0.001</v>
      </c>
      <c r="BA37" s="46">
        <v>0</v>
      </c>
      <c r="BB37" s="47" t="s">
        <v>45</v>
      </c>
      <c r="BC37" s="48">
        <v>0</v>
      </c>
      <c r="BD37" s="49">
        <f>IF(AV37&gt;0,BA37-BC37,-9999)</f>
        <v>-9999</v>
      </c>
      <c r="BE37" s="50">
        <f>IF(AV37&gt;0,BA37/BC37,-0.001)</f>
        <v>-0.001</v>
      </c>
      <c r="BF37" s="51">
        <f>IF(AV37&gt;0,BA37/AV37,-0.1)</f>
        <v>-0.1</v>
      </c>
      <c r="BG37" s="47" t="s">
        <v>45</v>
      </c>
      <c r="BH37" s="52">
        <f>IF(AV37&gt;0,BC37/AV37,-0.1)</f>
        <v>-0.1</v>
      </c>
      <c r="BI37" s="51">
        <f>IF(AV37&gt;0,BF37-BH37,-0.1)</f>
        <v>-0.1</v>
      </c>
    </row>
    <row r="38" spans="1:61" s="40" customFormat="1" ht="12.75">
      <c r="A38" s="27" t="s">
        <v>81</v>
      </c>
      <c r="B38" s="28" t="s">
        <v>56</v>
      </c>
      <c r="C38" s="29">
        <f>R38+AG38+AV38</f>
        <v>0</v>
      </c>
      <c r="D38" s="30">
        <f>S38+AH38+AW38</f>
        <v>0</v>
      </c>
      <c r="E38" s="29" t="s">
        <v>43</v>
      </c>
      <c r="F38" s="31">
        <f>U38+AJ38+AY38</f>
        <v>0</v>
      </c>
      <c r="G38" s="32">
        <f>IF(C38&gt;0,D38/C38,-0.001)</f>
        <v>-0.001</v>
      </c>
      <c r="H38" s="33">
        <f>W38+AL38+BA38</f>
        <v>0</v>
      </c>
      <c r="I38" s="28" t="s">
        <v>45</v>
      </c>
      <c r="J38" s="34">
        <f>Y38+AN38+BC38</f>
        <v>0</v>
      </c>
      <c r="K38" s="35">
        <f>IF(C38&gt;0,H38-J38,-9999)</f>
        <v>-9999</v>
      </c>
      <c r="L38" s="36">
        <f>IF(C38&gt;0,H38/J38,-0.001)</f>
        <v>-0.001</v>
      </c>
      <c r="M38" s="37">
        <f>IF(C38&gt;0,H38/C38,-0.1)</f>
        <v>-0.1</v>
      </c>
      <c r="N38" s="28" t="s">
        <v>45</v>
      </c>
      <c r="O38" s="38">
        <f>IF(C38&gt;0,J38/C38,-0.1)</f>
        <v>-0.1</v>
      </c>
      <c r="P38" s="37">
        <f>IF(C38&gt;0,M38-O38,-0.1)</f>
        <v>-0.1</v>
      </c>
      <c r="Q38" s="39"/>
      <c r="R38" s="29">
        <f>S38+U38</f>
        <v>0</v>
      </c>
      <c r="S38" s="30">
        <v>0</v>
      </c>
      <c r="T38" s="29" t="s">
        <v>43</v>
      </c>
      <c r="U38" s="31">
        <v>0</v>
      </c>
      <c r="V38" s="32">
        <f>IF(R38&gt;0,S38/R38,-0.001)</f>
        <v>-0.001</v>
      </c>
      <c r="W38" s="33">
        <v>0</v>
      </c>
      <c r="X38" s="28" t="s">
        <v>45</v>
      </c>
      <c r="Y38" s="34">
        <v>0</v>
      </c>
      <c r="Z38" s="35">
        <f>IF(R38&gt;0,W38-Y38,-9999)</f>
        <v>-9999</v>
      </c>
      <c r="AA38" s="36">
        <f>IF(R38&gt;0,W38/Y38,-0.001)</f>
        <v>-0.001</v>
      </c>
      <c r="AB38" s="37">
        <f>IF(R38&gt;0,W38/R38,-0.1)</f>
        <v>-0.1</v>
      </c>
      <c r="AC38" s="28" t="s">
        <v>45</v>
      </c>
      <c r="AD38" s="38">
        <f>IF(R38&gt;0,Y38/R38,-0.1)</f>
        <v>-0.1</v>
      </c>
      <c r="AE38" s="37">
        <f>IF(R38&gt;0,AB38-AD38,-0.1)</f>
        <v>-0.1</v>
      </c>
      <c r="AF38" s="39"/>
      <c r="AG38" s="29">
        <f>AH38+AJ38</f>
        <v>0</v>
      </c>
      <c r="AH38" s="30">
        <v>0</v>
      </c>
      <c r="AI38" s="29" t="s">
        <v>43</v>
      </c>
      <c r="AJ38" s="31">
        <v>0</v>
      </c>
      <c r="AK38" s="32">
        <f>IF(AG38&gt;0,AH38/AG38,-0.001)</f>
        <v>-0.001</v>
      </c>
      <c r="AL38" s="33">
        <v>0</v>
      </c>
      <c r="AM38" s="28" t="s">
        <v>45</v>
      </c>
      <c r="AN38" s="34">
        <v>0</v>
      </c>
      <c r="AO38" s="35">
        <f>IF(AG38&gt;0,AL38-AN38,-9999)</f>
        <v>-9999</v>
      </c>
      <c r="AP38" s="36">
        <f>IF(AG38&gt;0,AL38/AN38,-0.001)</f>
        <v>-0.001</v>
      </c>
      <c r="AQ38" s="37">
        <f>IF(AG38&gt;0,AL38/(AG38-1),-0.1)</f>
        <v>-0.1</v>
      </c>
      <c r="AR38" s="28" t="s">
        <v>45</v>
      </c>
      <c r="AS38" s="38">
        <f>IF(AG38&gt;0,(AN38-20)/(AG38-1),-0.1)</f>
        <v>-0.1</v>
      </c>
      <c r="AT38" s="37">
        <f>IF(AG38&gt;0,AQ38-AS38,-0.1)</f>
        <v>-0.1</v>
      </c>
      <c r="AU38" s="39"/>
      <c r="AV38" s="29">
        <f>AW38+AY38</f>
        <v>0</v>
      </c>
      <c r="AW38" s="30">
        <v>0</v>
      </c>
      <c r="AX38" s="29" t="s">
        <v>43</v>
      </c>
      <c r="AY38" s="31">
        <v>0</v>
      </c>
      <c r="AZ38" s="32">
        <f>IF(AV38&gt;0,AW38/AV38,-0.001)</f>
        <v>-0.001</v>
      </c>
      <c r="BA38" s="33">
        <v>0</v>
      </c>
      <c r="BB38" s="28" t="s">
        <v>45</v>
      </c>
      <c r="BC38" s="34">
        <v>0</v>
      </c>
      <c r="BD38" s="35">
        <f>IF(AV38&gt;0,BA38-BC38,-9999)</f>
        <v>-9999</v>
      </c>
      <c r="BE38" s="36">
        <f>IF(AV38&gt;0,BA38/BC38,-0.001)</f>
        <v>-0.001</v>
      </c>
      <c r="BF38" s="37">
        <f>IF(AV38&gt;0,BA38/AV38,-0.1)</f>
        <v>-0.1</v>
      </c>
      <c r="BG38" s="28" t="s">
        <v>45</v>
      </c>
      <c r="BH38" s="38">
        <f>IF(AV38&gt;0,BC38/AV38,-0.1)</f>
        <v>-0.1</v>
      </c>
      <c r="BI38" s="37">
        <f>IF(AV38&gt;0,BF38-BH38,-0.1)</f>
        <v>-0.1</v>
      </c>
    </row>
    <row r="39" spans="1:61" s="40" customFormat="1" ht="12.75">
      <c r="A39" s="40" t="s">
        <v>82</v>
      </c>
      <c r="B39" s="41" t="s">
        <v>56</v>
      </c>
      <c r="C39" s="42">
        <f>R39+AG39+AV39</f>
        <v>0</v>
      </c>
      <c r="D39" s="43">
        <f>S39+AH39+AW39</f>
        <v>0</v>
      </c>
      <c r="E39" s="42" t="s">
        <v>43</v>
      </c>
      <c r="F39" s="44">
        <f>U39+AJ39+AY39</f>
        <v>0</v>
      </c>
      <c r="G39" s="45">
        <f>IF(C39&gt;0,D39/C39,-0.001)</f>
        <v>-0.001</v>
      </c>
      <c r="H39" s="46">
        <f>W39+AL39+BA39</f>
        <v>0</v>
      </c>
      <c r="I39" s="47" t="s">
        <v>45</v>
      </c>
      <c r="J39" s="48">
        <f>Y39+AN39+BC39</f>
        <v>0</v>
      </c>
      <c r="K39" s="49">
        <f>IF(C39&gt;0,H39-J39,-9999)</f>
        <v>-9999</v>
      </c>
      <c r="L39" s="50">
        <f>IF(C39&gt;0,H39/J39,-0.001)</f>
        <v>-0.001</v>
      </c>
      <c r="M39" s="51">
        <f>IF(C39&gt;0,H39/C39,-0.1)</f>
        <v>-0.1</v>
      </c>
      <c r="N39" s="47" t="s">
        <v>45</v>
      </c>
      <c r="O39" s="52">
        <f>IF(C39&gt;0,J39/C39,-0.1)</f>
        <v>-0.1</v>
      </c>
      <c r="P39" s="51">
        <f>IF(C39&gt;0,M39-O39,-0.1)</f>
        <v>-0.1</v>
      </c>
      <c r="Q39" s="39"/>
      <c r="R39" s="42">
        <f>S39+U39</f>
        <v>0</v>
      </c>
      <c r="S39" s="43">
        <v>0</v>
      </c>
      <c r="T39" s="42" t="s">
        <v>43</v>
      </c>
      <c r="U39" s="44">
        <v>0</v>
      </c>
      <c r="V39" s="45">
        <f>IF(R39&gt;0,S39/R39,-0.001)</f>
        <v>-0.001</v>
      </c>
      <c r="W39" s="46">
        <v>0</v>
      </c>
      <c r="X39" s="47" t="s">
        <v>45</v>
      </c>
      <c r="Y39" s="48">
        <v>0</v>
      </c>
      <c r="Z39" s="49">
        <f>IF(R39&gt;0,W39-Y39,-9999)</f>
        <v>-9999</v>
      </c>
      <c r="AA39" s="50">
        <f>IF(R39&gt;0,W39/Y39,-0.001)</f>
        <v>-0.001</v>
      </c>
      <c r="AB39" s="51">
        <f>IF(R39&gt;0,W39/R39,-0.1)</f>
        <v>-0.1</v>
      </c>
      <c r="AC39" s="47" t="s">
        <v>45</v>
      </c>
      <c r="AD39" s="52">
        <f>IF(R39&gt;0,Y39/R39,-0.1)</f>
        <v>-0.1</v>
      </c>
      <c r="AE39" s="51">
        <f>IF(R39&gt;0,AB39-AD39,-0.1)</f>
        <v>-0.1</v>
      </c>
      <c r="AF39" s="39"/>
      <c r="AG39" s="42">
        <f>AH39+AJ39</f>
        <v>0</v>
      </c>
      <c r="AH39" s="43">
        <v>0</v>
      </c>
      <c r="AI39" s="42" t="s">
        <v>43</v>
      </c>
      <c r="AJ39" s="44">
        <v>0</v>
      </c>
      <c r="AK39" s="45">
        <f>IF(AG39&gt;0,AH39/AG39,-0.001)</f>
        <v>-0.001</v>
      </c>
      <c r="AL39" s="46">
        <v>0</v>
      </c>
      <c r="AM39" s="47" t="s">
        <v>45</v>
      </c>
      <c r="AN39" s="48">
        <v>0</v>
      </c>
      <c r="AO39" s="49">
        <f>IF(AG39&gt;0,AL39-AN39,-9999)</f>
        <v>-9999</v>
      </c>
      <c r="AP39" s="50">
        <f>IF(AG39&gt;0,AL39/AN39,-0.001)</f>
        <v>-0.001</v>
      </c>
      <c r="AQ39" s="51">
        <f>IF(AG39&gt;0,AL39/(AG39-1),-0.1)</f>
        <v>-0.1</v>
      </c>
      <c r="AR39" s="47" t="s">
        <v>45</v>
      </c>
      <c r="AS39" s="52">
        <f>IF(AG39&gt;0,(AN39-20)/(AG39-1),-0.1)</f>
        <v>-0.1</v>
      </c>
      <c r="AT39" s="51">
        <f>IF(AG39&gt;0,AQ39-AS39,-0.1)</f>
        <v>-0.1</v>
      </c>
      <c r="AU39" s="39"/>
      <c r="AV39" s="42">
        <f>AW39+AY39</f>
        <v>0</v>
      </c>
      <c r="AW39" s="43">
        <v>0</v>
      </c>
      <c r="AX39" s="42" t="s">
        <v>43</v>
      </c>
      <c r="AY39" s="44">
        <v>0</v>
      </c>
      <c r="AZ39" s="45">
        <f>IF(AV39&gt;0,AW39/AV39,-0.001)</f>
        <v>-0.001</v>
      </c>
      <c r="BA39" s="46">
        <v>0</v>
      </c>
      <c r="BB39" s="47" t="s">
        <v>45</v>
      </c>
      <c r="BC39" s="48">
        <v>0</v>
      </c>
      <c r="BD39" s="49">
        <f>IF(AV39&gt;0,BA39-BC39,-9999)</f>
        <v>-9999</v>
      </c>
      <c r="BE39" s="50">
        <f>IF(AV39&gt;0,BA39/BC39,-0.001)</f>
        <v>-0.001</v>
      </c>
      <c r="BF39" s="51">
        <f>IF(AV39&gt;0,BA39/AV39,-0.1)</f>
        <v>-0.1</v>
      </c>
      <c r="BG39" s="47" t="s">
        <v>45</v>
      </c>
      <c r="BH39" s="52">
        <f>IF(AV39&gt;0,BC39/AV39,-0.1)</f>
        <v>-0.1</v>
      </c>
      <c r="BI39" s="51">
        <f>IF(AV39&gt;0,BF39-BH39,-0.1)</f>
        <v>-0.1</v>
      </c>
    </row>
    <row r="40" spans="1:61" s="65" customFormat="1" ht="12.75">
      <c r="A40" s="53"/>
      <c r="B40" s="54"/>
      <c r="C40" s="55"/>
      <c r="D40" s="56"/>
      <c r="E40" s="55"/>
      <c r="F40" s="57"/>
      <c r="G40" s="58"/>
      <c r="H40" s="59"/>
      <c r="I40" s="54"/>
      <c r="J40" s="60"/>
      <c r="K40" s="61"/>
      <c r="L40" s="62"/>
      <c r="M40" s="63"/>
      <c r="N40" s="54"/>
      <c r="O40" s="64"/>
      <c r="P40" s="63"/>
      <c r="Q40" s="39"/>
      <c r="R40" s="55"/>
      <c r="S40" s="56"/>
      <c r="T40" s="55"/>
      <c r="U40" s="57"/>
      <c r="V40" s="58"/>
      <c r="W40" s="59"/>
      <c r="X40" s="54"/>
      <c r="Y40" s="60"/>
      <c r="Z40" s="61"/>
      <c r="AA40" s="62"/>
      <c r="AB40" s="63"/>
      <c r="AC40" s="54"/>
      <c r="AD40" s="64"/>
      <c r="AE40" s="63"/>
      <c r="AF40" s="39"/>
      <c r="AG40" s="55"/>
      <c r="AH40" s="56"/>
      <c r="AI40" s="55"/>
      <c r="AJ40" s="57"/>
      <c r="AK40" s="58"/>
      <c r="AL40" s="59"/>
      <c r="AM40" s="54"/>
      <c r="AN40" s="60"/>
      <c r="AO40" s="61"/>
      <c r="AP40" s="62"/>
      <c r="AQ40" s="63"/>
      <c r="AR40" s="54"/>
      <c r="AS40" s="64"/>
      <c r="AT40" s="63"/>
      <c r="AU40" s="39"/>
      <c r="AV40" s="55"/>
      <c r="AW40" s="56"/>
      <c r="AX40" s="55"/>
      <c r="AY40" s="57"/>
      <c r="AZ40" s="58"/>
      <c r="BA40" s="59"/>
      <c r="BB40" s="54"/>
      <c r="BC40" s="60"/>
      <c r="BD40" s="61"/>
      <c r="BE40" s="62"/>
      <c r="BF40" s="63"/>
      <c r="BG40" s="54"/>
      <c r="BH40" s="64"/>
      <c r="BI40" s="63"/>
    </row>
    <row r="41" spans="1:61" ht="12.75">
      <c r="A41" s="66" t="s">
        <v>83</v>
      </c>
      <c r="B41" s="67" t="s">
        <v>49</v>
      </c>
      <c r="C41" s="29">
        <f>R41+AG41+AV41</f>
        <v>4</v>
      </c>
      <c r="D41" s="30">
        <f>S41+AH41+AW41</f>
        <v>2</v>
      </c>
      <c r="E41" s="29" t="s">
        <v>43</v>
      </c>
      <c r="F41" s="31">
        <f>U41+AJ41+AY41</f>
        <v>2</v>
      </c>
      <c r="G41" s="32">
        <f>IF(C41&gt;0,D41/C41,-0.001)</f>
        <v>0.5</v>
      </c>
      <c r="H41" s="33">
        <f>W41+AL41+BA41</f>
        <v>235</v>
      </c>
      <c r="I41" s="28" t="s">
        <v>45</v>
      </c>
      <c r="J41" s="34">
        <f>Y41+AN41+BC41</f>
        <v>288</v>
      </c>
      <c r="K41" s="35">
        <f>IF(C41&gt;0,H41-J41,-9999)</f>
        <v>-53</v>
      </c>
      <c r="L41" s="36">
        <f>IF(C41&gt;0,H41/J41,-0.001)</f>
        <v>0.8159722222222222</v>
      </c>
      <c r="M41" s="37">
        <f>IF(C41&gt;0,H41/C41,-0.1)</f>
        <v>58.75</v>
      </c>
      <c r="N41" s="28" t="s">
        <v>45</v>
      </c>
      <c r="O41" s="38">
        <f>IF(C41&gt;0,J41/C41,-0.1)</f>
        <v>72</v>
      </c>
      <c r="P41" s="37">
        <f>IF(C41&gt;0,M41-O41,-0.1)</f>
        <v>-13.25</v>
      </c>
      <c r="Q41" s="39" t="s">
        <v>47</v>
      </c>
      <c r="R41" s="68">
        <f>S41+U41</f>
        <v>2</v>
      </c>
      <c r="S41" s="69">
        <f>SUM(S8:S12)</f>
        <v>1</v>
      </c>
      <c r="T41" s="68" t="s">
        <v>43</v>
      </c>
      <c r="U41" s="70">
        <f>SUM(U8:U12)</f>
        <v>1</v>
      </c>
      <c r="V41" s="32">
        <f>IF(R41&gt;0,S41/R41,-0.001)</f>
        <v>0.5</v>
      </c>
      <c r="W41" s="71">
        <f>SUM(W8:W12)</f>
        <v>121</v>
      </c>
      <c r="X41" s="67" t="s">
        <v>45</v>
      </c>
      <c r="Y41" s="72">
        <f>SUM(Y8:Y12)</f>
        <v>140</v>
      </c>
      <c r="Z41" s="35">
        <f>IF(R41&gt;0,W41-Y41,-9999)</f>
        <v>-19</v>
      </c>
      <c r="AA41" s="36">
        <f>IF(R41&gt;0,W41/Y41,-0.001)</f>
        <v>0.8642857142857143</v>
      </c>
      <c r="AB41" s="37">
        <f>IF(R41&gt;0,W41/R41,-0.1)</f>
        <v>60.5</v>
      </c>
      <c r="AC41" s="28" t="s">
        <v>45</v>
      </c>
      <c r="AD41" s="38">
        <f>IF(R41&gt;0,Y41/R41,-0.1)</f>
        <v>70</v>
      </c>
      <c r="AE41" s="37">
        <f>IF(R41&gt;0,AB41-AD41,-0.1)</f>
        <v>-9.5</v>
      </c>
      <c r="AF41" s="39" t="s">
        <v>47</v>
      </c>
      <c r="AG41" s="68">
        <f>AH41+AJ41</f>
        <v>2</v>
      </c>
      <c r="AH41" s="69">
        <f>SUM(AH8:AH12)</f>
        <v>1</v>
      </c>
      <c r="AI41" s="68" t="s">
        <v>43</v>
      </c>
      <c r="AJ41" s="70">
        <f>SUM(AJ8:AJ12)</f>
        <v>1</v>
      </c>
      <c r="AK41" s="32">
        <f>IF(AG41&gt;0,AH41/AG41,-0.001)</f>
        <v>0.5</v>
      </c>
      <c r="AL41" s="71">
        <f>SUM(AL8:AL12)</f>
        <v>114</v>
      </c>
      <c r="AM41" s="67" t="s">
        <v>45</v>
      </c>
      <c r="AN41" s="72">
        <f>SUM(AN8:AN12)</f>
        <v>148</v>
      </c>
      <c r="AO41" s="35">
        <f>IF(AG41&gt;0,AL41-AN41,-9999)</f>
        <v>-34</v>
      </c>
      <c r="AP41" s="36">
        <f>IF(AG41&gt;0,AL41/AN41,-0.001)</f>
        <v>0.7702702702702703</v>
      </c>
      <c r="AQ41" s="37">
        <f>IF(AG41&gt;0,AL41/AG41,-0.1)</f>
        <v>57</v>
      </c>
      <c r="AR41" s="28" t="s">
        <v>45</v>
      </c>
      <c r="AS41" s="38">
        <f>IF(AG41&gt;0,AN41/AG41,-0.1)</f>
        <v>74</v>
      </c>
      <c r="AT41" s="37">
        <f>IF(AG41&gt;0,AQ41-AS41,-0.1)</f>
        <v>-17</v>
      </c>
      <c r="AU41" s="39" t="s">
        <v>47</v>
      </c>
      <c r="AV41" s="68">
        <f>AW41+AY41</f>
        <v>0</v>
      </c>
      <c r="AW41" s="69">
        <f>SUM(AW8:AW12)</f>
        <v>0</v>
      </c>
      <c r="AX41" s="68" t="s">
        <v>43</v>
      </c>
      <c r="AY41" s="70">
        <f>SUM(AY8:AY12)</f>
        <v>0</v>
      </c>
      <c r="AZ41" s="32">
        <f>IF(AV41&gt;0,AW41/AV41,-0.001)</f>
        <v>-0.001</v>
      </c>
      <c r="BA41" s="71">
        <f>SUM(BA8:BA12)</f>
        <v>0</v>
      </c>
      <c r="BB41" s="67" t="s">
        <v>45</v>
      </c>
      <c r="BC41" s="72">
        <f>SUM(BC8:BC12)</f>
        <v>0</v>
      </c>
      <c r="BD41" s="35">
        <f>IF(AV41&gt;0,BA41-BC41,-9999)</f>
        <v>-9999</v>
      </c>
      <c r="BE41" s="36">
        <f>IF(AV41&gt;0,BA41/BC41,-0.001)</f>
        <v>-0.001</v>
      </c>
      <c r="BF41" s="37">
        <f>IF(AV41&gt;0,BA41/AV41,-0.1)</f>
        <v>-0.1</v>
      </c>
      <c r="BG41" s="28" t="s">
        <v>45</v>
      </c>
      <c r="BH41" s="38">
        <f>IF(AV41&gt;0,BC41/AV41,-0.1)</f>
        <v>-0.1</v>
      </c>
      <c r="BI41" s="37">
        <f>IF(AV41&gt;0,BF41-BH41,-0.1)</f>
        <v>-0.1</v>
      </c>
    </row>
    <row r="42" spans="1:61" s="40" customFormat="1" ht="12.75">
      <c r="A42" s="40" t="s">
        <v>83</v>
      </c>
      <c r="B42" s="41" t="s">
        <v>56</v>
      </c>
      <c r="C42" s="42">
        <f>R42+AG42+AV42</f>
        <v>30</v>
      </c>
      <c r="D42" s="43">
        <f>S42+AH42+AW42</f>
        <v>11</v>
      </c>
      <c r="E42" s="42" t="s">
        <v>43</v>
      </c>
      <c r="F42" s="44">
        <f>U42+AJ42+AY42</f>
        <v>19</v>
      </c>
      <c r="G42" s="45">
        <f>IF(C42&gt;0,D42/C42,-0.001)</f>
        <v>0.36666666666666664</v>
      </c>
      <c r="H42" s="46">
        <f>W42+AL42+BA42</f>
        <v>2078</v>
      </c>
      <c r="I42" s="47" t="s">
        <v>45</v>
      </c>
      <c r="J42" s="48">
        <f>Y42+AN42+BC42</f>
        <v>2217</v>
      </c>
      <c r="K42" s="49">
        <f>IF(C42&gt;0,H42-J42,-9999)</f>
        <v>-139</v>
      </c>
      <c r="L42" s="50">
        <f>IF(C42&gt;0,H42/J42,-0.001)</f>
        <v>0.9373026612539468</v>
      </c>
      <c r="M42" s="51">
        <f>IF(C42&gt;0,H42/C42,-0.1)</f>
        <v>69.26666666666667</v>
      </c>
      <c r="N42" s="47" t="s">
        <v>45</v>
      </c>
      <c r="O42" s="52">
        <f>IF(C42&gt;0,J42/C42,-0.1)</f>
        <v>73.9</v>
      </c>
      <c r="P42" s="51">
        <f>IF(C42&gt;0,M42-O42,-0.1)</f>
        <v>-4.63333333333334</v>
      </c>
      <c r="Q42" s="39" t="s">
        <v>47</v>
      </c>
      <c r="R42" s="42">
        <f>S42+U42</f>
        <v>16</v>
      </c>
      <c r="S42" s="43">
        <f>SUM(S13:S39)</f>
        <v>7</v>
      </c>
      <c r="T42" s="42" t="s">
        <v>43</v>
      </c>
      <c r="U42" s="44">
        <f>SUM(U13:U39)</f>
        <v>9</v>
      </c>
      <c r="V42" s="45">
        <f>IF(R42&gt;0,S42/(R42-1),-0.001)</f>
        <v>0.4666666666666667</v>
      </c>
      <c r="W42" s="46">
        <f>SUM(W13:W39)</f>
        <v>1144</v>
      </c>
      <c r="X42" s="47" t="s">
        <v>45</v>
      </c>
      <c r="Y42" s="48">
        <f>SUM(Y13:Y39)</f>
        <v>1166</v>
      </c>
      <c r="Z42" s="49">
        <f>IF(R42&gt;0,W42-Y42,-9999)</f>
        <v>-22</v>
      </c>
      <c r="AA42" s="50">
        <f>IF(R42&gt;0,W42/Y42,-0.001)</f>
        <v>0.9811320754716981</v>
      </c>
      <c r="AB42" s="51">
        <f>IF(R42&gt;0,W42/R42,-0.1)</f>
        <v>71.5</v>
      </c>
      <c r="AC42" s="47" t="s">
        <v>45</v>
      </c>
      <c r="AD42" s="52">
        <f>IF(R42&gt;0,Y42/R42,-0.1)</f>
        <v>72.875</v>
      </c>
      <c r="AE42" s="51">
        <f>IF(R42&gt;0,AB42-AD42,-0.1)</f>
        <v>-1.375</v>
      </c>
      <c r="AF42" s="39" t="s">
        <v>47</v>
      </c>
      <c r="AG42" s="42">
        <f>AH42+AJ42</f>
        <v>13</v>
      </c>
      <c r="AH42" s="43">
        <f>SUM(AH13:AH39)</f>
        <v>4</v>
      </c>
      <c r="AI42" s="42" t="s">
        <v>43</v>
      </c>
      <c r="AJ42" s="44">
        <f>SUM(AJ13:AJ39)</f>
        <v>9</v>
      </c>
      <c r="AK42" s="45">
        <f>IF(AG42&gt;0,AH42/AG42,-0.001)</f>
        <v>0.3076923076923077</v>
      </c>
      <c r="AL42" s="46">
        <f>SUM(AL13:AL39)</f>
        <v>874</v>
      </c>
      <c r="AM42" s="47" t="s">
        <v>45</v>
      </c>
      <c r="AN42" s="48">
        <f>SUM(AN13:AN39)</f>
        <v>982</v>
      </c>
      <c r="AO42" s="49">
        <f>IF(AG42&gt;0,AL42-AN42,-9999)</f>
        <v>-108</v>
      </c>
      <c r="AP42" s="50">
        <f>IF(AG42&gt;0,AL42/AN42,-0.001)</f>
        <v>0.890020366598778</v>
      </c>
      <c r="AQ42" s="51">
        <f>IF(AG42&gt;0,AL42/AG42,-0.1)</f>
        <v>67.23076923076923</v>
      </c>
      <c r="AR42" s="47" t="s">
        <v>45</v>
      </c>
      <c r="AS42" s="52">
        <f>IF(AG42&gt;0,AN42/AG42,-0.1)</f>
        <v>75.53846153846153</v>
      </c>
      <c r="AT42" s="51">
        <f>IF(AG42&gt;0,AQ42-AS42,-0.1)</f>
        <v>-8.307692307692307</v>
      </c>
      <c r="AU42" s="39" t="s">
        <v>47</v>
      </c>
      <c r="AV42" s="42">
        <f>AW42+AY42</f>
        <v>1</v>
      </c>
      <c r="AW42" s="43">
        <f>SUM(AW13:AW39)</f>
        <v>0</v>
      </c>
      <c r="AX42" s="42" t="s">
        <v>43</v>
      </c>
      <c r="AY42" s="44">
        <f>SUM(AY13:AY39)</f>
        <v>1</v>
      </c>
      <c r="AZ42" s="45">
        <f>IF(AV42&gt;0,AW42/AV42,-0.001)</f>
        <v>0</v>
      </c>
      <c r="BA42" s="46">
        <f>SUM(BA13:BA39)</f>
        <v>60</v>
      </c>
      <c r="BB42" s="47" t="s">
        <v>45</v>
      </c>
      <c r="BC42" s="48">
        <f>SUM(BC13:BC39)</f>
        <v>69</v>
      </c>
      <c r="BD42" s="49">
        <f>IF(AV42&gt;0,BA42-BC42,-9999)</f>
        <v>-9</v>
      </c>
      <c r="BE42" s="50">
        <f>IF(AV42&gt;0,BA42/BC42,-0.001)</f>
        <v>0.8695652173913043</v>
      </c>
      <c r="BF42" s="51">
        <f>IF(AV42&gt;0,BA42/AV42,-0.1)</f>
        <v>60</v>
      </c>
      <c r="BG42" s="47" t="s">
        <v>45</v>
      </c>
      <c r="BH42" s="52">
        <f>IF(AV42&gt;0,BC42/AV42,-0.1)</f>
        <v>69</v>
      </c>
      <c r="BI42" s="51">
        <f>IF(AV42&gt;0,BF42-BH42,-0.1)</f>
        <v>-9</v>
      </c>
    </row>
    <row r="43" spans="1:61" ht="12.75">
      <c r="A43" s="73" t="s">
        <v>83</v>
      </c>
      <c r="B43" s="74" t="s">
        <v>84</v>
      </c>
      <c r="C43" s="75">
        <f>C41+C42</f>
        <v>34</v>
      </c>
      <c r="D43" s="76">
        <f>D41+D42</f>
        <v>13</v>
      </c>
      <c r="E43" s="75" t="s">
        <v>43</v>
      </c>
      <c r="F43" s="77">
        <f>F41+F42</f>
        <v>21</v>
      </c>
      <c r="G43" s="78">
        <f>IF(C43&gt;0,D43/C43,-0.001)</f>
        <v>0.38235294117647056</v>
      </c>
      <c r="H43" s="79">
        <f>H41+H42</f>
        <v>2313</v>
      </c>
      <c r="I43" s="74" t="s">
        <v>45</v>
      </c>
      <c r="J43" s="80">
        <f>J41+J42</f>
        <v>2505</v>
      </c>
      <c r="K43" s="81">
        <f>IF(C43&gt;0,H43-J43,-9999)</f>
        <v>-192</v>
      </c>
      <c r="L43" s="82">
        <f>IF(C43&gt;0,H43/J43,-0.001)</f>
        <v>0.9233532934131736</v>
      </c>
      <c r="M43" s="83">
        <f>IF(C43&gt;0,H43/C43,-0.1)</f>
        <v>68.02941176470588</v>
      </c>
      <c r="N43" s="84" t="s">
        <v>45</v>
      </c>
      <c r="O43" s="85">
        <f>IF(C43&gt;0,J43/C43,-0.1)</f>
        <v>73.67647058823529</v>
      </c>
      <c r="P43" s="83">
        <f>IF(C43&gt;0,M43-O43,-0.1)</f>
        <v>-5.647058823529406</v>
      </c>
      <c r="Q43" s="39" t="s">
        <v>47</v>
      </c>
      <c r="R43" s="75">
        <f>R41+R42</f>
        <v>18</v>
      </c>
      <c r="S43" s="76">
        <f>S41+S42</f>
        <v>8</v>
      </c>
      <c r="T43" s="75" t="s">
        <v>43</v>
      </c>
      <c r="U43" s="77">
        <f>U41+U42</f>
        <v>10</v>
      </c>
      <c r="V43" s="78">
        <f>IF(R43&gt;0,S43/R43,-0.001)</f>
        <v>0.4444444444444444</v>
      </c>
      <c r="W43" s="79">
        <f>W41+W42</f>
        <v>1265</v>
      </c>
      <c r="X43" s="74" t="s">
        <v>45</v>
      </c>
      <c r="Y43" s="80">
        <f>Y41+Y42</f>
        <v>1306</v>
      </c>
      <c r="Z43" s="81">
        <f>IF(R43&gt;0,W43-Y43,-9999)</f>
        <v>-41</v>
      </c>
      <c r="AA43" s="82">
        <f>IF(R43&gt;0,W43/Y43,-0.001)</f>
        <v>0.9686064318529862</v>
      </c>
      <c r="AB43" s="83">
        <f>IF(R43&gt;0,W43/R43,-0.1)</f>
        <v>70.27777777777777</v>
      </c>
      <c r="AC43" s="84" t="s">
        <v>45</v>
      </c>
      <c r="AD43" s="85">
        <f>IF(R43&gt;0,Y43/R43,-0.1)</f>
        <v>72.55555555555556</v>
      </c>
      <c r="AE43" s="83">
        <f>IF(R43&gt;0,AB43-AD43,-0.1)</f>
        <v>-2.2777777777777857</v>
      </c>
      <c r="AF43" s="39" t="s">
        <v>47</v>
      </c>
      <c r="AG43" s="75">
        <f>AG41+AG42</f>
        <v>15</v>
      </c>
      <c r="AH43" s="76">
        <f>AH41+AH42</f>
        <v>5</v>
      </c>
      <c r="AI43" s="75" t="s">
        <v>43</v>
      </c>
      <c r="AJ43" s="77">
        <f>AJ41+AJ42</f>
        <v>10</v>
      </c>
      <c r="AK43" s="78">
        <f>IF(AG43&gt;0,AH43/AG43,-0.001)</f>
        <v>0.3333333333333333</v>
      </c>
      <c r="AL43" s="79">
        <f>AL41+AL42</f>
        <v>988</v>
      </c>
      <c r="AM43" s="74" t="s">
        <v>45</v>
      </c>
      <c r="AN43" s="80">
        <f>AN41+AN42</f>
        <v>1130</v>
      </c>
      <c r="AO43" s="81">
        <f>IF(AG43&gt;0,AL43-AN43,-9999)</f>
        <v>-142</v>
      </c>
      <c r="AP43" s="82">
        <f>IF(AG43&gt;0,AL43/AN43,-0.001)</f>
        <v>0.8743362831858407</v>
      </c>
      <c r="AQ43" s="83">
        <f>IF(AG43&gt;0,AL43/AG43,-0.1)</f>
        <v>65.86666666666666</v>
      </c>
      <c r="AR43" s="84" t="s">
        <v>45</v>
      </c>
      <c r="AS43" s="85">
        <f>IF(AG43&gt;0,AN43/AG43,-0.1)</f>
        <v>75.33333333333333</v>
      </c>
      <c r="AT43" s="83">
        <f>IF(AG43&gt;0,AQ43-AS43,-0.1)</f>
        <v>-9.466666666666669</v>
      </c>
      <c r="AU43" s="39" t="s">
        <v>47</v>
      </c>
      <c r="AV43" s="75">
        <f>AV41+AV42</f>
        <v>1</v>
      </c>
      <c r="AW43" s="76">
        <f>AW41+AW42</f>
        <v>0</v>
      </c>
      <c r="AX43" s="75" t="s">
        <v>43</v>
      </c>
      <c r="AY43" s="77">
        <f>AY41+AY42</f>
        <v>1</v>
      </c>
      <c r="AZ43" s="78">
        <f>IF(AV43&gt;0,AW43/AV43,-0.001)</f>
        <v>0</v>
      </c>
      <c r="BA43" s="79">
        <f>BA41+BA42</f>
        <v>60</v>
      </c>
      <c r="BB43" s="74" t="s">
        <v>45</v>
      </c>
      <c r="BC43" s="80">
        <f>BC41+BC42</f>
        <v>69</v>
      </c>
      <c r="BD43" s="81">
        <f>IF(AV43&gt;0,BA43-BC43,-9999)</f>
        <v>-9</v>
      </c>
      <c r="BE43" s="82">
        <f>IF(AV43&gt;0,BA43/BC43,-0.001)</f>
        <v>0.8695652173913043</v>
      </c>
      <c r="BF43" s="83">
        <f>IF(AV43&gt;0,BA43/AV43,-0.1)</f>
        <v>60</v>
      </c>
      <c r="BG43" s="84" t="s">
        <v>45</v>
      </c>
      <c r="BH43" s="85">
        <f>IF(AV43&gt;0,BC43/AV43,-0.1)</f>
        <v>69</v>
      </c>
      <c r="BI43" s="83">
        <f>IF(AV43&gt;0,BF43-BH43,-0.1)</f>
        <v>-9</v>
      </c>
    </row>
    <row r="44" spans="7:52" ht="12.75">
      <c r="G44" s="86"/>
      <c r="V44" s="86"/>
      <c r="AK44" s="86"/>
      <c r="AZ44" s="86"/>
    </row>
  </sheetData>
  <sheetProtection selectLockedCells="1" selectUnlockedCells="1"/>
  <mergeCells count="4">
    <mergeCell ref="C5:P5"/>
    <mergeCell ref="R5:AE5"/>
    <mergeCell ref="AG5:AT5"/>
    <mergeCell ref="AV5:BI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1">
      <pane xSplit="17" ySplit="7" topLeftCell="R31" activePane="bottomRight" state="frozen"/>
      <selection pane="topLeft" activeCell="A1" sqref="A1"/>
      <selection pane="topRight" activeCell="R1" sqref="R1"/>
      <selection pane="bottomLeft" activeCell="A31" sqref="A31"/>
      <selection pane="bottomRight" activeCell="A44" sqref="A44"/>
    </sheetView>
  </sheetViews>
  <sheetFormatPr defaultColWidth="12.57421875" defaultRowHeight="12.75"/>
  <cols>
    <col min="1" max="1" width="7.7109375" style="5" customWidth="1"/>
    <col min="2" max="3" width="5.140625" style="6" customWidth="1"/>
    <col min="4" max="4" width="5.140625" style="7" customWidth="1"/>
    <col min="5" max="5" width="1.57421875" style="6" customWidth="1"/>
    <col min="6" max="6" width="5.140625" style="4" customWidth="1"/>
    <col min="7" max="8" width="7.7109375" style="7" customWidth="1"/>
    <col min="9" max="9" width="1.57421875" style="6" customWidth="1"/>
    <col min="10" max="10" width="6.140625" style="4" customWidth="1"/>
    <col min="11" max="11" width="5.57421875" style="7" customWidth="1"/>
    <col min="12" max="13" width="7.7109375" style="7" customWidth="1"/>
    <col min="14" max="14" width="1.57421875" style="6" customWidth="1"/>
    <col min="15" max="16" width="5.57421875" style="4" customWidth="1"/>
    <col min="17" max="17" width="2.57421875" style="6" customWidth="1"/>
    <col min="18" max="18" width="5.140625" style="6" customWidth="1"/>
    <col min="19" max="19" width="5.140625" style="7" customWidth="1"/>
    <col min="20" max="20" width="1.57421875" style="6" customWidth="1"/>
    <col min="21" max="21" width="5.140625" style="4" customWidth="1"/>
    <col min="22" max="23" width="7.7109375" style="7" customWidth="1"/>
    <col min="24" max="24" width="1.57421875" style="6" customWidth="1"/>
    <col min="25" max="25" width="6.140625" style="4" customWidth="1"/>
    <col min="26" max="26" width="5.57421875" style="7" customWidth="1"/>
    <col min="27" max="28" width="7.7109375" style="7" customWidth="1"/>
    <col min="29" max="29" width="1.57421875" style="6" customWidth="1"/>
    <col min="30" max="31" width="5.57421875" style="4" customWidth="1"/>
    <col min="32" max="32" width="2.57421875" style="6" customWidth="1"/>
    <col min="33" max="33" width="5.140625" style="6" customWidth="1"/>
    <col min="34" max="34" width="5.140625" style="7" customWidth="1"/>
    <col min="35" max="35" width="1.57421875" style="6" customWidth="1"/>
    <col min="36" max="36" width="5.140625" style="4" customWidth="1"/>
    <col min="37" max="38" width="7.7109375" style="7" customWidth="1"/>
    <col min="39" max="39" width="1.57421875" style="6" customWidth="1"/>
    <col min="40" max="40" width="6.140625" style="4" customWidth="1"/>
    <col min="41" max="41" width="5.57421875" style="7" customWidth="1"/>
    <col min="42" max="43" width="7.7109375" style="7" customWidth="1"/>
    <col min="44" max="44" width="1.57421875" style="6" customWidth="1"/>
    <col min="45" max="46" width="5.57421875" style="4" customWidth="1"/>
    <col min="47" max="47" width="2.57421875" style="6" customWidth="1"/>
    <col min="48" max="48" width="5.140625" style="6" customWidth="1"/>
    <col min="49" max="49" width="5.140625" style="7" customWidth="1"/>
    <col min="50" max="50" width="1.57421875" style="6" customWidth="1"/>
    <col min="51" max="51" width="5.140625" style="4" customWidth="1"/>
    <col min="52" max="53" width="7.7109375" style="7" customWidth="1"/>
    <col min="54" max="54" width="1.57421875" style="6" customWidth="1"/>
    <col min="55" max="55" width="6.140625" style="4" customWidth="1"/>
    <col min="56" max="56" width="5.57421875" style="7" customWidth="1"/>
    <col min="57" max="58" width="7.7109375" style="7" customWidth="1"/>
    <col min="59" max="59" width="1.57421875" style="6" customWidth="1"/>
    <col min="60" max="61" width="5.57421875" style="4" customWidth="1"/>
    <col min="62" max="16384" width="11.57421875" style="5" customWidth="1"/>
  </cols>
  <sheetData>
    <row r="1" spans="1:256" ht="12.75">
      <c r="A1" s="8" t="s">
        <v>36</v>
      </c>
      <c r="B1" s="9"/>
      <c r="C1" s="9"/>
      <c r="D1" s="10"/>
      <c r="E1" s="9"/>
      <c r="F1" s="11"/>
      <c r="G1" s="10"/>
      <c r="H1" s="10"/>
      <c r="I1" s="9"/>
      <c r="K1" s="10"/>
      <c r="L1" s="10"/>
      <c r="M1" s="10"/>
      <c r="N1" s="9"/>
      <c r="Q1" s="9"/>
      <c r="R1" s="9"/>
      <c r="S1" s="10"/>
      <c r="T1" s="9"/>
      <c r="U1" s="11"/>
      <c r="V1" s="10"/>
      <c r="W1" s="10"/>
      <c r="X1" s="9"/>
      <c r="Z1" s="10"/>
      <c r="AA1" s="10"/>
      <c r="AB1" s="10"/>
      <c r="AC1" s="9"/>
      <c r="AF1" s="9"/>
      <c r="AG1" s="9"/>
      <c r="AH1" s="10"/>
      <c r="AI1" s="9"/>
      <c r="AJ1" s="11"/>
      <c r="AK1" s="10"/>
      <c r="AL1" s="10"/>
      <c r="AM1" s="9"/>
      <c r="AO1" s="10"/>
      <c r="AP1" s="10"/>
      <c r="AQ1" s="10"/>
      <c r="AR1" s="9"/>
      <c r="AU1" s="9"/>
      <c r="AV1" s="9"/>
      <c r="AW1" s="10"/>
      <c r="AX1" s="9"/>
      <c r="AY1" s="11"/>
      <c r="AZ1" s="10"/>
      <c r="BA1" s="10"/>
      <c r="BB1" s="9"/>
      <c r="BD1" s="10"/>
      <c r="BE1" s="10"/>
      <c r="BF1" s="10"/>
      <c r="BG1" s="9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 s="9"/>
      <c r="C2" s="9"/>
      <c r="D2" s="10"/>
      <c r="E2" s="9"/>
      <c r="F2" s="11"/>
      <c r="G2" s="10"/>
      <c r="H2" s="10"/>
      <c r="I2" s="9"/>
      <c r="K2" s="10"/>
      <c r="L2" s="10"/>
      <c r="M2" s="10"/>
      <c r="N2" s="9"/>
      <c r="Q2" s="9"/>
      <c r="R2" s="9"/>
      <c r="S2" s="10"/>
      <c r="T2" s="9"/>
      <c r="U2" s="11"/>
      <c r="V2" s="10"/>
      <c r="W2" s="10"/>
      <c r="X2" s="9"/>
      <c r="Z2" s="10"/>
      <c r="AA2" s="10"/>
      <c r="AB2" s="10"/>
      <c r="AC2" s="9"/>
      <c r="AF2" s="9"/>
      <c r="AG2" s="9"/>
      <c r="AH2" s="10"/>
      <c r="AI2" s="9"/>
      <c r="AJ2" s="11"/>
      <c r="AK2" s="10"/>
      <c r="AL2" s="10"/>
      <c r="AM2" s="9"/>
      <c r="AO2" s="10"/>
      <c r="AP2" s="10"/>
      <c r="AQ2" s="10"/>
      <c r="AR2" s="9"/>
      <c r="AU2" s="9"/>
      <c r="AV2" s="9"/>
      <c r="AW2" s="10"/>
      <c r="AX2" s="9"/>
      <c r="AY2" s="11"/>
      <c r="AZ2" s="10"/>
      <c r="BA2" s="10"/>
      <c r="BB2" s="9"/>
      <c r="BD2" s="10"/>
      <c r="BE2" s="10"/>
      <c r="BF2" s="10"/>
      <c r="BG2" s="9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 t="s">
        <v>100</v>
      </c>
      <c r="B3" s="9"/>
      <c r="C3" s="9"/>
      <c r="D3" s="10"/>
      <c r="E3" s="9"/>
      <c r="F3" s="11"/>
      <c r="G3" s="10"/>
      <c r="H3" s="10"/>
      <c r="I3" s="9"/>
      <c r="K3" s="10"/>
      <c r="L3" s="10"/>
      <c r="M3" s="10"/>
      <c r="N3" s="9"/>
      <c r="Q3" s="13"/>
      <c r="R3" s="9"/>
      <c r="S3" s="10"/>
      <c r="T3" s="9"/>
      <c r="U3" s="11"/>
      <c r="V3" s="10"/>
      <c r="W3" s="10"/>
      <c r="X3" s="9"/>
      <c r="Z3" s="10"/>
      <c r="AA3" s="10"/>
      <c r="AB3" s="10"/>
      <c r="AC3" s="9"/>
      <c r="AF3" s="13"/>
      <c r="AG3" s="9"/>
      <c r="AH3" s="10"/>
      <c r="AI3" s="9"/>
      <c r="AJ3" s="11"/>
      <c r="AK3" s="10"/>
      <c r="AL3" s="10"/>
      <c r="AM3" s="9"/>
      <c r="AO3" s="10"/>
      <c r="AP3" s="10"/>
      <c r="AQ3" s="10"/>
      <c r="AR3" s="9"/>
      <c r="AU3" s="13"/>
      <c r="AV3" s="9"/>
      <c r="AW3" s="10"/>
      <c r="AX3" s="9"/>
      <c r="AY3" s="11"/>
      <c r="AZ3" s="10"/>
      <c r="BA3" s="10"/>
      <c r="BB3" s="9"/>
      <c r="BD3" s="10"/>
      <c r="BE3" s="10"/>
      <c r="BF3" s="10"/>
      <c r="BG3" s="9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/>
      <c r="B4" s="9"/>
      <c r="C4" s="9"/>
      <c r="D4" s="10"/>
      <c r="E4" s="9"/>
      <c r="F4" s="11"/>
      <c r="G4" s="10"/>
      <c r="H4" s="10"/>
      <c r="I4" s="9"/>
      <c r="K4" s="10"/>
      <c r="L4" s="10"/>
      <c r="M4" s="10"/>
      <c r="N4" s="9"/>
      <c r="Q4" s="9"/>
      <c r="R4" s="9"/>
      <c r="S4" s="10"/>
      <c r="T4" s="9"/>
      <c r="U4" s="11"/>
      <c r="V4" s="10"/>
      <c r="W4" s="10"/>
      <c r="X4" s="9"/>
      <c r="Z4" s="10"/>
      <c r="AA4" s="10"/>
      <c r="AB4" s="10"/>
      <c r="AC4" s="9"/>
      <c r="AF4" s="9"/>
      <c r="AG4" s="9"/>
      <c r="AH4" s="10"/>
      <c r="AI4" s="9"/>
      <c r="AJ4" s="11"/>
      <c r="AK4" s="10"/>
      <c r="AL4" s="10"/>
      <c r="AM4" s="9"/>
      <c r="AO4" s="10"/>
      <c r="AP4" s="10"/>
      <c r="AQ4" s="10"/>
      <c r="AR4" s="9"/>
      <c r="AU4" s="9"/>
      <c r="AV4" s="9"/>
      <c r="AW4" s="10"/>
      <c r="AX4" s="9"/>
      <c r="AY4" s="11"/>
      <c r="AZ4" s="10"/>
      <c r="BA4" s="10"/>
      <c r="BB4" s="9"/>
      <c r="BD4" s="10"/>
      <c r="BE4" s="10"/>
      <c r="BF4" s="10"/>
      <c r="BG4" s="9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/>
      <c r="B5" s="9"/>
      <c r="C5" s="14" t="s">
        <v>38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4" t="s">
        <v>39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4" t="s">
        <v>40</v>
      </c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  <c r="AV5" s="14" t="s">
        <v>17</v>
      </c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9"/>
      <c r="C6" s="16"/>
      <c r="D6" s="17"/>
      <c r="E6" s="16"/>
      <c r="F6" s="18"/>
      <c r="G6" s="16"/>
      <c r="H6" s="16"/>
      <c r="I6" s="16"/>
      <c r="J6" s="18"/>
      <c r="K6" s="16"/>
      <c r="L6" s="16"/>
      <c r="M6" s="16"/>
      <c r="N6" s="16"/>
      <c r="O6" s="16"/>
      <c r="P6" s="16"/>
      <c r="Q6" s="15"/>
      <c r="R6" s="16"/>
      <c r="S6" s="17"/>
      <c r="T6" s="16"/>
      <c r="U6" s="18"/>
      <c r="V6" s="16"/>
      <c r="W6" s="16"/>
      <c r="X6" s="16"/>
      <c r="Y6" s="18"/>
      <c r="Z6" s="16"/>
      <c r="AA6" s="16"/>
      <c r="AB6" s="16"/>
      <c r="AC6" s="16"/>
      <c r="AD6" s="16"/>
      <c r="AE6" s="16"/>
      <c r="AF6" s="15"/>
      <c r="AG6" s="16"/>
      <c r="AH6" s="17"/>
      <c r="AI6" s="16"/>
      <c r="AJ6" s="18"/>
      <c r="AK6" s="16"/>
      <c r="AL6" s="16"/>
      <c r="AM6" s="16"/>
      <c r="AN6" s="18"/>
      <c r="AO6" s="16"/>
      <c r="AP6" s="16"/>
      <c r="AQ6" s="16"/>
      <c r="AR6" s="16"/>
      <c r="AS6" s="16"/>
      <c r="AT6" s="16"/>
      <c r="AU6" s="15"/>
      <c r="AV6" s="16"/>
      <c r="AW6" s="17"/>
      <c r="AX6" s="16"/>
      <c r="AY6" s="18"/>
      <c r="AZ6" s="16"/>
      <c r="BA6" s="16"/>
      <c r="BB6" s="16"/>
      <c r="BC6" s="18"/>
      <c r="BD6" s="16"/>
      <c r="BE6" s="16"/>
      <c r="BF6" s="16"/>
      <c r="BG6" s="16"/>
      <c r="BH6" s="16"/>
      <c r="BI6" s="1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1" s="26" customFormat="1" ht="12.75">
      <c r="A7" s="19" t="s">
        <v>41</v>
      </c>
      <c r="B7" s="19" t="s">
        <v>0</v>
      </c>
      <c r="C7" s="20" t="s">
        <v>42</v>
      </c>
      <c r="D7" s="21" t="s">
        <v>2</v>
      </c>
      <c r="E7" s="20" t="s">
        <v>43</v>
      </c>
      <c r="F7" s="22" t="s">
        <v>3</v>
      </c>
      <c r="G7" s="21" t="s">
        <v>5</v>
      </c>
      <c r="H7" s="23" t="s">
        <v>44</v>
      </c>
      <c r="I7" s="19" t="s">
        <v>45</v>
      </c>
      <c r="J7" s="24" t="s">
        <v>46</v>
      </c>
      <c r="K7" s="23" t="s">
        <v>7</v>
      </c>
      <c r="L7" s="23" t="s">
        <v>9</v>
      </c>
      <c r="M7" s="23" t="s">
        <v>11</v>
      </c>
      <c r="N7" s="19" t="s">
        <v>45</v>
      </c>
      <c r="O7" s="24" t="s">
        <v>13</v>
      </c>
      <c r="P7" s="23" t="s">
        <v>15</v>
      </c>
      <c r="Q7" s="25" t="s">
        <v>47</v>
      </c>
      <c r="R7" s="20" t="s">
        <v>42</v>
      </c>
      <c r="S7" s="21" t="s">
        <v>2</v>
      </c>
      <c r="T7" s="20" t="s">
        <v>43</v>
      </c>
      <c r="U7" s="22" t="s">
        <v>3</v>
      </c>
      <c r="V7" s="21" t="s">
        <v>5</v>
      </c>
      <c r="W7" s="23" t="s">
        <v>44</v>
      </c>
      <c r="X7" s="19" t="s">
        <v>45</v>
      </c>
      <c r="Y7" s="24" t="s">
        <v>46</v>
      </c>
      <c r="Z7" s="23" t="s">
        <v>7</v>
      </c>
      <c r="AA7" s="23" t="s">
        <v>9</v>
      </c>
      <c r="AB7" s="23" t="s">
        <v>11</v>
      </c>
      <c r="AC7" s="19" t="s">
        <v>45</v>
      </c>
      <c r="AD7" s="24" t="s">
        <v>13</v>
      </c>
      <c r="AE7" s="23" t="s">
        <v>15</v>
      </c>
      <c r="AF7" s="25" t="s">
        <v>47</v>
      </c>
      <c r="AG7" s="20" t="s">
        <v>42</v>
      </c>
      <c r="AH7" s="21" t="s">
        <v>2</v>
      </c>
      <c r="AI7" s="20" t="s">
        <v>43</v>
      </c>
      <c r="AJ7" s="22" t="s">
        <v>3</v>
      </c>
      <c r="AK7" s="21" t="s">
        <v>5</v>
      </c>
      <c r="AL7" s="23" t="s">
        <v>44</v>
      </c>
      <c r="AM7" s="19" t="s">
        <v>45</v>
      </c>
      <c r="AN7" s="24" t="s">
        <v>46</v>
      </c>
      <c r="AO7" s="23" t="s">
        <v>7</v>
      </c>
      <c r="AP7" s="23" t="s">
        <v>9</v>
      </c>
      <c r="AQ7" s="23" t="s">
        <v>11</v>
      </c>
      <c r="AR7" s="19" t="s">
        <v>45</v>
      </c>
      <c r="AS7" s="24" t="s">
        <v>13</v>
      </c>
      <c r="AT7" s="23" t="s">
        <v>15</v>
      </c>
      <c r="AU7" s="25" t="s">
        <v>47</v>
      </c>
      <c r="AV7" s="20" t="s">
        <v>42</v>
      </c>
      <c r="AW7" s="21" t="s">
        <v>2</v>
      </c>
      <c r="AX7" s="20" t="s">
        <v>43</v>
      </c>
      <c r="AY7" s="22" t="s">
        <v>3</v>
      </c>
      <c r="AZ7" s="21" t="s">
        <v>5</v>
      </c>
      <c r="BA7" s="23" t="s">
        <v>44</v>
      </c>
      <c r="BB7" s="19" t="s">
        <v>45</v>
      </c>
      <c r="BC7" s="24" t="s">
        <v>46</v>
      </c>
      <c r="BD7" s="23" t="s">
        <v>7</v>
      </c>
      <c r="BE7" s="23" t="s">
        <v>9</v>
      </c>
      <c r="BF7" s="23" t="s">
        <v>11</v>
      </c>
      <c r="BG7" s="19" t="s">
        <v>45</v>
      </c>
      <c r="BH7" s="24" t="s">
        <v>13</v>
      </c>
      <c r="BI7" s="23" t="s">
        <v>15</v>
      </c>
    </row>
    <row r="8" spans="1:61" s="40" customFormat="1" ht="12.75">
      <c r="A8" s="27" t="s">
        <v>48</v>
      </c>
      <c r="B8" s="28" t="s">
        <v>49</v>
      </c>
      <c r="C8" s="29">
        <f>R8+AG8+AV8</f>
        <v>34</v>
      </c>
      <c r="D8" s="30">
        <f>S8+AH8+AW8</f>
        <v>14</v>
      </c>
      <c r="E8" s="29" t="s">
        <v>43</v>
      </c>
      <c r="F8" s="31">
        <f>U8+AJ8+AY8</f>
        <v>20</v>
      </c>
      <c r="G8" s="32">
        <f>IF(C8&gt;0,D8/C8,-0.001)</f>
        <v>0.4117647058823529</v>
      </c>
      <c r="H8" s="33">
        <f>W8+AL8+BA8</f>
        <v>2526</v>
      </c>
      <c r="I8" s="28" t="s">
        <v>45</v>
      </c>
      <c r="J8" s="34">
        <f>Y8+AN8+BC8</f>
        <v>2726</v>
      </c>
      <c r="K8" s="35">
        <f>IF(C8&gt;0,H8-J8,-9999)</f>
        <v>-200</v>
      </c>
      <c r="L8" s="36">
        <f>IF(C8&gt;0,H8/J8,-0.001)</f>
        <v>0.9266324284666178</v>
      </c>
      <c r="M8" s="37">
        <f>IF(C8&gt;0,H8/C8,-0.1)</f>
        <v>74.29411764705883</v>
      </c>
      <c r="N8" s="28" t="s">
        <v>45</v>
      </c>
      <c r="O8" s="38">
        <f>IF(C8&gt;0,J8/C8,-0.1)</f>
        <v>80.17647058823529</v>
      </c>
      <c r="P8" s="37">
        <f>IF(C8&gt;0,M8-O8,-0.1)</f>
        <v>-5.882352941176464</v>
      </c>
      <c r="Q8" s="39" t="s">
        <v>47</v>
      </c>
      <c r="R8" s="29">
        <f>S8+U8</f>
        <v>17</v>
      </c>
      <c r="S8" s="30">
        <f>'BL'!S8+PK!S8+'EC'!S8</f>
        <v>7</v>
      </c>
      <c r="T8" s="29" t="s">
        <v>43</v>
      </c>
      <c r="U8" s="31">
        <f>'BL'!U8+PK!U8+'EC'!U8</f>
        <v>10</v>
      </c>
      <c r="V8" s="32">
        <f>IF(R8&gt;0,S8/R8,-0.001)</f>
        <v>0.4117647058823529</v>
      </c>
      <c r="W8" s="33">
        <f>'BL'!W8+PK!W8+'EC'!W8</f>
        <v>1263</v>
      </c>
      <c r="X8" s="28" t="s">
        <v>45</v>
      </c>
      <c r="Y8" s="34">
        <f>'BL'!Y8+PK!Y8+'EC'!Y8</f>
        <v>1322</v>
      </c>
      <c r="Z8" s="35">
        <f>IF(R8&gt;0,W8-Y8,-9999)</f>
        <v>-59</v>
      </c>
      <c r="AA8" s="36">
        <f>IF(R8&gt;0,W8/Y8,-0.001)</f>
        <v>0.9553706505295008</v>
      </c>
      <c r="AB8" s="37">
        <f>IF(R8&gt;0,W8/R8,-0.1)</f>
        <v>74.29411764705883</v>
      </c>
      <c r="AC8" s="28" t="s">
        <v>45</v>
      </c>
      <c r="AD8" s="38">
        <f>IF(R8&gt;0,Y8/R8,-0.1)</f>
        <v>77.76470588235294</v>
      </c>
      <c r="AE8" s="37">
        <f>IF(R8&gt;0,AB8-AD8,-0.1)</f>
        <v>-3.470588235294116</v>
      </c>
      <c r="AF8" s="39" t="s">
        <v>47</v>
      </c>
      <c r="AG8" s="29">
        <f>AH8+AJ8</f>
        <v>17</v>
      </c>
      <c r="AH8" s="30">
        <f>'BL'!AH8+PK!AH8+'EC'!AH8</f>
        <v>7</v>
      </c>
      <c r="AI8" s="29" t="s">
        <v>43</v>
      </c>
      <c r="AJ8" s="31">
        <f>'BL'!AJ8+PK!AJ8+'EC'!AJ8</f>
        <v>10</v>
      </c>
      <c r="AK8" s="32">
        <f>IF(AG8&gt;0,AH8/AG8,-0.001)</f>
        <v>0.4117647058823529</v>
      </c>
      <c r="AL8" s="33">
        <f>'BL'!AL8+PK!AL8+'EC'!AL8</f>
        <v>1263</v>
      </c>
      <c r="AM8" s="28" t="s">
        <v>45</v>
      </c>
      <c r="AN8" s="34">
        <f>'BL'!AN8+PK!AN8+'EC'!AN8</f>
        <v>1404</v>
      </c>
      <c r="AO8" s="35">
        <f>IF(AG8&gt;0,AL8-AN8,-9999)</f>
        <v>-141</v>
      </c>
      <c r="AP8" s="36">
        <f>IF(AG8&gt;0,AL8/AN8,-0.001)</f>
        <v>0.8995726495726496</v>
      </c>
      <c r="AQ8" s="37">
        <f>IF(AG8&gt;0,AL8/AG8,-0.1)</f>
        <v>74.29411764705883</v>
      </c>
      <c r="AR8" s="28" t="s">
        <v>45</v>
      </c>
      <c r="AS8" s="38">
        <f>IF(AG8&gt;0,AN8/AG8,-0.1)</f>
        <v>82.58823529411765</v>
      </c>
      <c r="AT8" s="37">
        <f>IF(AG8&gt;0,AQ8-AS8,-0.1)</f>
        <v>-8.294117647058826</v>
      </c>
      <c r="AU8" s="39" t="s">
        <v>47</v>
      </c>
      <c r="AV8" s="29">
        <f>AW8+AY8</f>
        <v>0</v>
      </c>
      <c r="AW8" s="30">
        <f>'BL'!AW8+PK!AW8+'EC'!AW8</f>
        <v>0</v>
      </c>
      <c r="AX8" s="29" t="s">
        <v>43</v>
      </c>
      <c r="AY8" s="31">
        <f>'BL'!AY8+PK!AY8+'EC'!AY8</f>
        <v>0</v>
      </c>
      <c r="AZ8" s="32">
        <f>IF(AV8&gt;0,AW8/AV8,-0.001)</f>
        <v>-0.001</v>
      </c>
      <c r="BA8" s="33">
        <f>'BL'!BA8+PK!BA8+'EC'!BA8</f>
        <v>0</v>
      </c>
      <c r="BB8" s="28" t="s">
        <v>45</v>
      </c>
      <c r="BC8" s="34">
        <f>'BL'!BC8+PK!BC8+'EC'!BC8</f>
        <v>0</v>
      </c>
      <c r="BD8" s="35">
        <f>IF(AV8&gt;0,BA8-BC8,-9999)</f>
        <v>-9999</v>
      </c>
      <c r="BE8" s="36">
        <f>IF(AV8&gt;0,BA8/BC8,-0.001)</f>
        <v>-0.001</v>
      </c>
      <c r="BF8" s="37">
        <f>IF(AV8&gt;0,BA8/AV8,-0.1)</f>
        <v>-0.1</v>
      </c>
      <c r="BG8" s="28" t="s">
        <v>45</v>
      </c>
      <c r="BH8" s="38">
        <f>IF(AV8&gt;0,BC8/AV8,-0.1)</f>
        <v>-0.1</v>
      </c>
      <c r="BI8" s="37">
        <f>IF(AV8&gt;0,BF8-BH8,-0.1)</f>
        <v>-0.1</v>
      </c>
    </row>
    <row r="9" spans="1:61" s="40" customFormat="1" ht="12.75">
      <c r="A9" s="40" t="s">
        <v>51</v>
      </c>
      <c r="B9" s="41" t="s">
        <v>49</v>
      </c>
      <c r="C9" s="42">
        <f>R9+AG9+AV9</f>
        <v>33</v>
      </c>
      <c r="D9" s="43">
        <f>S9+AH9+AW9</f>
        <v>8</v>
      </c>
      <c r="E9" s="42" t="s">
        <v>43</v>
      </c>
      <c r="F9" s="44">
        <f>U9+AJ9+AY9</f>
        <v>25</v>
      </c>
      <c r="G9" s="45">
        <f>IF(C9&gt;0,D9/C9,-0.001)</f>
        <v>0.24242424242424243</v>
      </c>
      <c r="H9" s="46">
        <f>W9+AL9+BA9</f>
        <v>2173</v>
      </c>
      <c r="I9" s="47" t="s">
        <v>45</v>
      </c>
      <c r="J9" s="48">
        <f>Y9+AN9+BC9</f>
        <v>2693</v>
      </c>
      <c r="K9" s="49">
        <f>IF(C9&gt;0,H9-J9,-9999)</f>
        <v>-520</v>
      </c>
      <c r="L9" s="50">
        <f>IF(C9&gt;0,H9/J9,-0.001)</f>
        <v>0.8069067953954697</v>
      </c>
      <c r="M9" s="51">
        <f>IF(C9&gt;0,H9/C9,-0.1)</f>
        <v>65.84848484848484</v>
      </c>
      <c r="N9" s="47" t="s">
        <v>45</v>
      </c>
      <c r="O9" s="52">
        <f>IF(C9&gt;0,J9/C9,-0.1)</f>
        <v>81.60606060606061</v>
      </c>
      <c r="P9" s="51">
        <f>IF(C9&gt;0,M9-O9,-0.1)</f>
        <v>-15.757575757575765</v>
      </c>
      <c r="Q9" s="39" t="s">
        <v>47</v>
      </c>
      <c r="R9" s="42">
        <f>S9+U9</f>
        <v>16</v>
      </c>
      <c r="S9" s="43">
        <f>'BL'!S9+PK!S9+'EC'!S9</f>
        <v>4</v>
      </c>
      <c r="T9" s="42" t="s">
        <v>43</v>
      </c>
      <c r="U9" s="44">
        <f>'BL'!U9+PK!U9+'EC'!U9</f>
        <v>12</v>
      </c>
      <c r="V9" s="45">
        <f>IF(R9&gt;0,S9/R9,-0.001)</f>
        <v>0.25</v>
      </c>
      <c r="W9" s="46">
        <f>'BL'!W9+PK!W9+'EC'!W9</f>
        <v>1061</v>
      </c>
      <c r="X9" s="47" t="s">
        <v>45</v>
      </c>
      <c r="Y9" s="48">
        <f>'BL'!Y9+PK!Y9+'EC'!Y9</f>
        <v>1282</v>
      </c>
      <c r="Z9" s="49">
        <f>IF(R9&gt;0,W9-Y9,-9999)</f>
        <v>-221</v>
      </c>
      <c r="AA9" s="50">
        <f>IF(R9&gt;0,W9/Y9,-0.001)</f>
        <v>0.827613104524181</v>
      </c>
      <c r="AB9" s="51">
        <f>IF(R9&gt;0,W9/R9,-0.1)</f>
        <v>66.3125</v>
      </c>
      <c r="AC9" s="47" t="s">
        <v>45</v>
      </c>
      <c r="AD9" s="52">
        <f>IF(R9&gt;0,Y9/R9,-0.1)</f>
        <v>80.125</v>
      </c>
      <c r="AE9" s="51">
        <f>IF(R9&gt;0,AB9-AD9,-0.1)</f>
        <v>-13.8125</v>
      </c>
      <c r="AF9" s="39" t="s">
        <v>47</v>
      </c>
      <c r="AG9" s="42">
        <f>AH9+AJ9</f>
        <v>17</v>
      </c>
      <c r="AH9" s="43">
        <f>'BL'!AH9+PK!AH9+'EC'!AH9</f>
        <v>4</v>
      </c>
      <c r="AI9" s="42" t="s">
        <v>43</v>
      </c>
      <c r="AJ9" s="44">
        <f>'BL'!AJ9+PK!AJ9+'EC'!AJ9</f>
        <v>13</v>
      </c>
      <c r="AK9" s="45">
        <f>IF(AG9&gt;0,AH9/AG9,-0.001)</f>
        <v>0.23529411764705882</v>
      </c>
      <c r="AL9" s="46">
        <f>'BL'!AL9+PK!AL9+'EC'!AL9</f>
        <v>1112</v>
      </c>
      <c r="AM9" s="47" t="s">
        <v>45</v>
      </c>
      <c r="AN9" s="48">
        <f>'BL'!AN9+PK!AN9+'EC'!AN9</f>
        <v>1411</v>
      </c>
      <c r="AO9" s="49">
        <f>IF(AG9&gt;0,AL9-AN9,-9999)</f>
        <v>-299</v>
      </c>
      <c r="AP9" s="50">
        <f>IF(AG9&gt;0,AL9/AN9,-0.001)</f>
        <v>0.7880935506732814</v>
      </c>
      <c r="AQ9" s="51">
        <f>IF(AG9&gt;0,AL9/AG9,-0.1)</f>
        <v>65.41176470588235</v>
      </c>
      <c r="AR9" s="47" t="s">
        <v>45</v>
      </c>
      <c r="AS9" s="52">
        <f>IF(AG9&gt;0,AN9/AG9,-0.1)</f>
        <v>83</v>
      </c>
      <c r="AT9" s="51">
        <f>IF(AG9&gt;0,AQ9-AS9,-0.1)</f>
        <v>-17.588235294117652</v>
      </c>
      <c r="AU9" s="39" t="s">
        <v>47</v>
      </c>
      <c r="AV9" s="42">
        <f>AW9+AY9</f>
        <v>0</v>
      </c>
      <c r="AW9" s="43">
        <f>'BL'!AW9+PK!AW9+'EC'!AW9</f>
        <v>0</v>
      </c>
      <c r="AX9" s="42" t="s">
        <v>43</v>
      </c>
      <c r="AY9" s="44">
        <f>'BL'!AY9+PK!AY9+'EC'!AY9</f>
        <v>0</v>
      </c>
      <c r="AZ9" s="45">
        <f>IF(AV9&gt;0,AW9/AV9,-0.001)</f>
        <v>-0.001</v>
      </c>
      <c r="BA9" s="46">
        <f>'BL'!BA9+PK!BA9+'EC'!BA9</f>
        <v>0</v>
      </c>
      <c r="BB9" s="47" t="s">
        <v>45</v>
      </c>
      <c r="BC9" s="48">
        <f>'BL'!BC9+PK!BC9+'EC'!BC9</f>
        <v>0</v>
      </c>
      <c r="BD9" s="49">
        <f>IF(AV9&gt;0,BA9-BC9,-9999)</f>
        <v>-9999</v>
      </c>
      <c r="BE9" s="50">
        <f>IF(AV9&gt;0,BA9/BC9,-0.001)</f>
        <v>-0.001</v>
      </c>
      <c r="BF9" s="51">
        <f>IF(AV9&gt;0,BA9/AV9,-0.1)</f>
        <v>-0.1</v>
      </c>
      <c r="BG9" s="47" t="s">
        <v>45</v>
      </c>
      <c r="BH9" s="52">
        <f>IF(AV9&gt;0,BC9/AV9,-0.1)</f>
        <v>-0.1</v>
      </c>
      <c r="BI9" s="51">
        <f>IF(AV9&gt;0,BF9-BH9,-0.1)</f>
        <v>-0.1</v>
      </c>
    </row>
    <row r="10" spans="1:61" s="40" customFormat="1" ht="12.75">
      <c r="A10" s="27" t="s">
        <v>52</v>
      </c>
      <c r="B10" s="28" t="s">
        <v>49</v>
      </c>
      <c r="C10" s="29">
        <f>R10+AG10+AV10</f>
        <v>29</v>
      </c>
      <c r="D10" s="30">
        <f>S10+AH10+AW10</f>
        <v>9</v>
      </c>
      <c r="E10" s="29" t="s">
        <v>43</v>
      </c>
      <c r="F10" s="31">
        <f>U10+AJ10+AY10</f>
        <v>20</v>
      </c>
      <c r="G10" s="32">
        <f>IF(C10&gt;0,D10/C10,-0.001)</f>
        <v>0.3103448275862069</v>
      </c>
      <c r="H10" s="33">
        <f>W10+AL10+BA10</f>
        <v>1974</v>
      </c>
      <c r="I10" s="28" t="s">
        <v>45</v>
      </c>
      <c r="J10" s="34">
        <f>Y10+AN10+BC10</f>
        <v>2285</v>
      </c>
      <c r="K10" s="35">
        <f>IF(C10&gt;0,H10-J10,-9999)</f>
        <v>-311</v>
      </c>
      <c r="L10" s="36">
        <f>IF(C10&gt;0,H10/J10,-0.001)</f>
        <v>0.8638949671772429</v>
      </c>
      <c r="M10" s="37">
        <f>IF(C10&gt;0,H10/C10,-0.1)</f>
        <v>68.06896551724138</v>
      </c>
      <c r="N10" s="28" t="s">
        <v>45</v>
      </c>
      <c r="O10" s="38">
        <f>IF(C10&gt;0,J10/C10,-0.1)</f>
        <v>78.79310344827586</v>
      </c>
      <c r="P10" s="37">
        <f>IF(C10&gt;0,M10-O10,-0.1)</f>
        <v>-10.724137931034477</v>
      </c>
      <c r="Q10" s="39" t="s">
        <v>47</v>
      </c>
      <c r="R10" s="29">
        <f>S10+U10</f>
        <v>14</v>
      </c>
      <c r="S10" s="30">
        <f>'BL'!S10+PK!S10+'EC'!S10</f>
        <v>5</v>
      </c>
      <c r="T10" s="29" t="s">
        <v>43</v>
      </c>
      <c r="U10" s="31">
        <f>'BL'!U10+PK!U10+'EC'!U10</f>
        <v>9</v>
      </c>
      <c r="V10" s="32">
        <f>IF(R10&gt;0,S10/R10,-0.001)</f>
        <v>0.35714285714285715</v>
      </c>
      <c r="W10" s="33">
        <f>'BL'!W10+PK!W10+'EC'!W10</f>
        <v>953</v>
      </c>
      <c r="X10" s="28" t="s">
        <v>45</v>
      </c>
      <c r="Y10" s="34">
        <f>'BL'!Y10+PK!Y10+'EC'!Y10</f>
        <v>1079</v>
      </c>
      <c r="Z10" s="35">
        <f>IF(R10&gt;0,W10-Y10,-9999)</f>
        <v>-126</v>
      </c>
      <c r="AA10" s="36">
        <f>IF(R10&gt;0,W10/Y10,-0.001)</f>
        <v>0.8832252085264134</v>
      </c>
      <c r="AB10" s="37">
        <f>IF(R10&gt;0,W10/R10,-0.1)</f>
        <v>68.07142857142857</v>
      </c>
      <c r="AC10" s="28" t="s">
        <v>45</v>
      </c>
      <c r="AD10" s="38">
        <f>IF(R10&gt;0,Y10/R10,-0.1)</f>
        <v>77.07142857142857</v>
      </c>
      <c r="AE10" s="37">
        <f>IF(R10&gt;0,AB10-AD10,-0.1)</f>
        <v>-9</v>
      </c>
      <c r="AF10" s="39" t="s">
        <v>47</v>
      </c>
      <c r="AG10" s="29">
        <f>AH10+AJ10</f>
        <v>15</v>
      </c>
      <c r="AH10" s="30">
        <f>'BL'!AH10+PK!AH10+'EC'!AH10</f>
        <v>4</v>
      </c>
      <c r="AI10" s="29" t="s">
        <v>43</v>
      </c>
      <c r="AJ10" s="31">
        <f>'BL'!AJ10+PK!AJ10+'EC'!AJ10</f>
        <v>11</v>
      </c>
      <c r="AK10" s="32">
        <f>IF(AG10&gt;0,AH10/AG10,-0.001)</f>
        <v>0.26666666666666666</v>
      </c>
      <c r="AL10" s="33">
        <f>'BL'!AL10+PK!AL10+'EC'!AL10</f>
        <v>1021</v>
      </c>
      <c r="AM10" s="28" t="s">
        <v>45</v>
      </c>
      <c r="AN10" s="34">
        <f>'BL'!AN10+PK!AN10+'EC'!AN10</f>
        <v>1206</v>
      </c>
      <c r="AO10" s="35">
        <f>IF(AG10&gt;0,AL10-AN10,-9999)</f>
        <v>-185</v>
      </c>
      <c r="AP10" s="36">
        <f>IF(AG10&gt;0,AL10/AN10,-0.001)</f>
        <v>0.8466003316749585</v>
      </c>
      <c r="AQ10" s="37">
        <f>IF(AG10&gt;0,AL10/AG10,-0.1)</f>
        <v>68.06666666666666</v>
      </c>
      <c r="AR10" s="28" t="s">
        <v>45</v>
      </c>
      <c r="AS10" s="38">
        <f>IF(AG10&gt;0,AN10/AG10,-0.1)</f>
        <v>80.4</v>
      </c>
      <c r="AT10" s="37">
        <f>IF(AG10&gt;0,AQ10-AS10,-0.1)</f>
        <v>-12.333333333333343</v>
      </c>
      <c r="AU10" s="39" t="s">
        <v>47</v>
      </c>
      <c r="AV10" s="29">
        <f>AW10+AY10</f>
        <v>0</v>
      </c>
      <c r="AW10" s="30">
        <f>'BL'!AW10+PK!AW10+'EC'!AW10</f>
        <v>0</v>
      </c>
      <c r="AX10" s="29" t="s">
        <v>43</v>
      </c>
      <c r="AY10" s="31">
        <f>'BL'!AY10+PK!AY10+'EC'!AY10</f>
        <v>0</v>
      </c>
      <c r="AZ10" s="32">
        <f>IF(AV10&gt;0,AW10/AV10,-0.001)</f>
        <v>-0.001</v>
      </c>
      <c r="BA10" s="33">
        <f>'BL'!BA10+PK!BA10+'EC'!BA10</f>
        <v>0</v>
      </c>
      <c r="BB10" s="28" t="s">
        <v>45</v>
      </c>
      <c r="BC10" s="34">
        <f>'BL'!BC10+PK!BC10+'EC'!BC10</f>
        <v>0</v>
      </c>
      <c r="BD10" s="35">
        <f>IF(AV10&gt;0,BA10-BC10,-9999)</f>
        <v>-9999</v>
      </c>
      <c r="BE10" s="36">
        <f>IF(AV10&gt;0,BA10/BC10,-0.001)</f>
        <v>-0.001</v>
      </c>
      <c r="BF10" s="37">
        <f>IF(AV10&gt;0,BA10/AV10,-0.1)</f>
        <v>-0.1</v>
      </c>
      <c r="BG10" s="28" t="s">
        <v>45</v>
      </c>
      <c r="BH10" s="38">
        <f>IF(AV10&gt;0,BC10/AV10,-0.1)</f>
        <v>-0.1</v>
      </c>
      <c r="BI10" s="37">
        <f>IF(AV10&gt;0,BF10-BH10,-0.1)</f>
        <v>-0.1</v>
      </c>
    </row>
    <row r="11" spans="1:61" s="40" customFormat="1" ht="12.75">
      <c r="A11" s="40" t="s">
        <v>53</v>
      </c>
      <c r="B11" s="41" t="s">
        <v>49</v>
      </c>
      <c r="C11" s="42">
        <f>R11+AG11+AV11</f>
        <v>27</v>
      </c>
      <c r="D11" s="43">
        <f>S11+AH11+AW11</f>
        <v>12</v>
      </c>
      <c r="E11" s="42" t="s">
        <v>43</v>
      </c>
      <c r="F11" s="44">
        <f>U11+AJ11+AY11</f>
        <v>15</v>
      </c>
      <c r="G11" s="45">
        <f>IF(C11&gt;0,D11/C11,-0.001)</f>
        <v>0.4444444444444444</v>
      </c>
      <c r="H11" s="46">
        <f>W11+AL11+BA11</f>
        <v>1960</v>
      </c>
      <c r="I11" s="47" t="s">
        <v>45</v>
      </c>
      <c r="J11" s="48">
        <f>Y11+AN11+BC11</f>
        <v>2048</v>
      </c>
      <c r="K11" s="49">
        <f>IF(C11&gt;0,H11-J11,-9999)</f>
        <v>-88</v>
      </c>
      <c r="L11" s="50">
        <f>IF(C11&gt;0,H11/J11,-0.001)</f>
        <v>0.95703125</v>
      </c>
      <c r="M11" s="51">
        <f>IF(C11&gt;0,H11/C11,-0.1)</f>
        <v>72.5925925925926</v>
      </c>
      <c r="N11" s="47" t="s">
        <v>45</v>
      </c>
      <c r="O11" s="52">
        <f>IF(C11&gt;0,J11/C11,-0.1)</f>
        <v>75.85185185185185</v>
      </c>
      <c r="P11" s="51">
        <f>IF(C11&gt;0,M11-O11,-0.1)</f>
        <v>-3.2592592592592524</v>
      </c>
      <c r="Q11" s="39" t="s">
        <v>47</v>
      </c>
      <c r="R11" s="42">
        <f>S11+U11</f>
        <v>12</v>
      </c>
      <c r="S11" s="43">
        <f>'BL'!S11+PK!S11+'EC'!S11</f>
        <v>7</v>
      </c>
      <c r="T11" s="42" t="s">
        <v>43</v>
      </c>
      <c r="U11" s="44">
        <f>'BL'!U11+PK!U11+'EC'!U11</f>
        <v>5</v>
      </c>
      <c r="V11" s="45">
        <f>IF(R11&gt;0,S11/R11,-0.001)</f>
        <v>0.5833333333333334</v>
      </c>
      <c r="W11" s="46">
        <f>'BL'!W11+PK!W11+'EC'!W11</f>
        <v>899</v>
      </c>
      <c r="X11" s="47" t="s">
        <v>45</v>
      </c>
      <c r="Y11" s="48">
        <f>'BL'!Y11+PK!Y11+'EC'!Y11</f>
        <v>873</v>
      </c>
      <c r="Z11" s="49">
        <f>IF(R11&gt;0,W11-Y11,-9999)</f>
        <v>26</v>
      </c>
      <c r="AA11" s="50">
        <f>IF(R11&gt;0,W11/Y11,-0.001)</f>
        <v>1.0297823596792668</v>
      </c>
      <c r="AB11" s="51">
        <f>IF(R11&gt;0,W11/R11,-0.1)</f>
        <v>74.91666666666667</v>
      </c>
      <c r="AC11" s="47" t="s">
        <v>45</v>
      </c>
      <c r="AD11" s="52">
        <f>IF(R11&gt;0,Y11/R11,-0.1)</f>
        <v>72.75</v>
      </c>
      <c r="AE11" s="51">
        <f>IF(R11&gt;0,AB11-AD11,-0.1)</f>
        <v>2.1666666666666714</v>
      </c>
      <c r="AF11" s="39" t="s">
        <v>47</v>
      </c>
      <c r="AG11" s="42">
        <f>AH11+AJ11</f>
        <v>15</v>
      </c>
      <c r="AH11" s="43">
        <f>'BL'!AH11+PK!AH11+'EC'!AH11</f>
        <v>5</v>
      </c>
      <c r="AI11" s="42" t="s">
        <v>43</v>
      </c>
      <c r="AJ11" s="44">
        <f>'BL'!AJ11+PK!AJ11+'EC'!AJ11</f>
        <v>10</v>
      </c>
      <c r="AK11" s="45">
        <f>IF(AG11&gt;0,AH11/AG11,-0.001)</f>
        <v>0.3333333333333333</v>
      </c>
      <c r="AL11" s="46">
        <f>'BL'!AL11+PK!AL11+'EC'!AL11</f>
        <v>1061</v>
      </c>
      <c r="AM11" s="47" t="s">
        <v>45</v>
      </c>
      <c r="AN11" s="48">
        <f>'BL'!AN11+PK!AN11+'EC'!AN11</f>
        <v>1175</v>
      </c>
      <c r="AO11" s="49">
        <f>IF(AG11&gt;0,AL11-AN11,-9999)</f>
        <v>-114</v>
      </c>
      <c r="AP11" s="50">
        <f>IF(AG11&gt;0,AL11/AN11,-0.001)</f>
        <v>0.9029787234042553</v>
      </c>
      <c r="AQ11" s="51">
        <f>IF(AG11&gt;0,AL11/AG11,-0.1)</f>
        <v>70.73333333333333</v>
      </c>
      <c r="AR11" s="47" t="s">
        <v>45</v>
      </c>
      <c r="AS11" s="52">
        <f>IF(AG11&gt;0,AN11/AG11,-0.1)</f>
        <v>78.33333333333333</v>
      </c>
      <c r="AT11" s="51">
        <f>IF(AG11&gt;0,AQ11-AS11,-0.1)</f>
        <v>-7.599999999999994</v>
      </c>
      <c r="AU11" s="39" t="s">
        <v>47</v>
      </c>
      <c r="AV11" s="42">
        <f>AW11+AY11</f>
        <v>0</v>
      </c>
      <c r="AW11" s="43">
        <f>'BL'!AW11+PK!AW11+'EC'!AW11</f>
        <v>0</v>
      </c>
      <c r="AX11" s="42" t="s">
        <v>43</v>
      </c>
      <c r="AY11" s="44">
        <f>'BL'!AY11+PK!AY11+'EC'!AY11</f>
        <v>0</v>
      </c>
      <c r="AZ11" s="45">
        <f>IF(AV11&gt;0,AW11/AV11,-0.001)</f>
        <v>-0.001</v>
      </c>
      <c r="BA11" s="46">
        <f>'BL'!BA11+PK!BA11+'EC'!BA11</f>
        <v>0</v>
      </c>
      <c r="BB11" s="47" t="s">
        <v>45</v>
      </c>
      <c r="BC11" s="48">
        <f>'BL'!BC11+PK!BC11+'EC'!BC11</f>
        <v>0</v>
      </c>
      <c r="BD11" s="49">
        <f>IF(AV11&gt;0,BA11-BC11,-9999)</f>
        <v>-9999</v>
      </c>
      <c r="BE11" s="50">
        <f>IF(AV11&gt;0,BA11/BC11,-0.001)</f>
        <v>-0.001</v>
      </c>
      <c r="BF11" s="51">
        <f>IF(AV11&gt;0,BA11/AV11,-0.1)</f>
        <v>-0.1</v>
      </c>
      <c r="BG11" s="47" t="s">
        <v>45</v>
      </c>
      <c r="BH11" s="52">
        <f>IF(AV11&gt;0,BC11/AV11,-0.1)</f>
        <v>-0.1</v>
      </c>
      <c r="BI11" s="51">
        <f>IF(AV11&gt;0,BF11-BH11,-0.1)</f>
        <v>-0.1</v>
      </c>
    </row>
    <row r="12" spans="1:61" s="40" customFormat="1" ht="12.75">
      <c r="A12" s="27" t="s">
        <v>54</v>
      </c>
      <c r="B12" s="28" t="s">
        <v>49</v>
      </c>
      <c r="C12" s="29">
        <f>R12+AG12+AV12</f>
        <v>27</v>
      </c>
      <c r="D12" s="30">
        <f>S12+AH12+AW12</f>
        <v>14</v>
      </c>
      <c r="E12" s="29" t="s">
        <v>43</v>
      </c>
      <c r="F12" s="31">
        <f>U12+AJ12+AY12</f>
        <v>13</v>
      </c>
      <c r="G12" s="32">
        <f>IF(C12&gt;0,D12/C12,-0.001)</f>
        <v>0.5185185185185185</v>
      </c>
      <c r="H12" s="33">
        <f>W12+AL12+BA12</f>
        <v>2098</v>
      </c>
      <c r="I12" s="28" t="s">
        <v>45</v>
      </c>
      <c r="J12" s="34">
        <f>Y12+AN12+BC12</f>
        <v>2079</v>
      </c>
      <c r="K12" s="35">
        <f>IF(C12&gt;0,H12-J12,-9999)</f>
        <v>19</v>
      </c>
      <c r="L12" s="36">
        <f>IF(C12&gt;0,H12/J12,-0.001)</f>
        <v>1.0091390091390091</v>
      </c>
      <c r="M12" s="37">
        <f>IF(C12&gt;0,H12/C12,-0.1)</f>
        <v>77.70370370370371</v>
      </c>
      <c r="N12" s="28" t="s">
        <v>45</v>
      </c>
      <c r="O12" s="38">
        <f>IF(C12&gt;0,J12/C12,-0.1)</f>
        <v>77</v>
      </c>
      <c r="P12" s="37">
        <f>IF(C12&gt;0,M12-O12,-0.1)</f>
        <v>0.7037037037037095</v>
      </c>
      <c r="Q12" s="39" t="s">
        <v>47</v>
      </c>
      <c r="R12" s="29">
        <f>S12+U12</f>
        <v>13</v>
      </c>
      <c r="S12" s="30">
        <f>'BL'!S12+PK!S12+'EC'!S12</f>
        <v>9</v>
      </c>
      <c r="T12" s="29" t="s">
        <v>43</v>
      </c>
      <c r="U12" s="31">
        <f>'BL'!U12+PK!U12+'EC'!U12</f>
        <v>4</v>
      </c>
      <c r="V12" s="32">
        <f>IF(R12&gt;0,S12/R12,-0.001)</f>
        <v>0.6923076923076923</v>
      </c>
      <c r="W12" s="33">
        <f>'BL'!W12+PK!W12+'EC'!W12</f>
        <v>1065</v>
      </c>
      <c r="X12" s="28" t="s">
        <v>45</v>
      </c>
      <c r="Y12" s="34">
        <f>'BL'!Y12+PK!Y12+'EC'!Y12</f>
        <v>962</v>
      </c>
      <c r="Z12" s="35">
        <f>IF(R12&gt;0,W12-Y12,-9999)</f>
        <v>103</v>
      </c>
      <c r="AA12" s="36">
        <f>IF(R12&gt;0,W12/Y12,-0.001)</f>
        <v>1.107068607068607</v>
      </c>
      <c r="AB12" s="37">
        <f>IF(R12&gt;0,W12/R12,-0.1)</f>
        <v>81.92307692307692</v>
      </c>
      <c r="AC12" s="28" t="s">
        <v>45</v>
      </c>
      <c r="AD12" s="38">
        <f>IF(R12&gt;0,Y12/R12,-0.1)</f>
        <v>74</v>
      </c>
      <c r="AE12" s="37">
        <f>IF(R12&gt;0,AB12-AD12,-0.1)</f>
        <v>7.92307692307692</v>
      </c>
      <c r="AF12" s="39" t="s">
        <v>47</v>
      </c>
      <c r="AG12" s="29">
        <f>AH12+AJ12</f>
        <v>14</v>
      </c>
      <c r="AH12" s="30">
        <f>'BL'!AH12+PK!AH12+'EC'!AH12</f>
        <v>5</v>
      </c>
      <c r="AI12" s="29" t="s">
        <v>43</v>
      </c>
      <c r="AJ12" s="31">
        <f>'BL'!AJ12+PK!AJ12+'EC'!AJ12</f>
        <v>9</v>
      </c>
      <c r="AK12" s="32">
        <f>IF(AG12&gt;0,AH12/AG12,-0.001)</f>
        <v>0.35714285714285715</v>
      </c>
      <c r="AL12" s="33">
        <f>'BL'!AL12+PK!AL12+'EC'!AL12</f>
        <v>1033</v>
      </c>
      <c r="AM12" s="28" t="s">
        <v>45</v>
      </c>
      <c r="AN12" s="34">
        <f>'BL'!AN12+PK!AN12+'EC'!AN12</f>
        <v>1117</v>
      </c>
      <c r="AO12" s="35">
        <f>IF(AG12&gt;0,AL12-AN12,-9999)</f>
        <v>-84</v>
      </c>
      <c r="AP12" s="36">
        <f>IF(AG12&gt;0,AL12/AN12,-0.001)</f>
        <v>0.9247985675917636</v>
      </c>
      <c r="AQ12" s="37">
        <f>IF(AG12&gt;0,AL12/AG12,-0.1)</f>
        <v>73.78571428571429</v>
      </c>
      <c r="AR12" s="28" t="s">
        <v>45</v>
      </c>
      <c r="AS12" s="38">
        <f>IF(AG12&gt;0,AN12/AG12,-0.1)</f>
        <v>79.78571428571429</v>
      </c>
      <c r="AT12" s="37">
        <f>IF(AG12&gt;0,AQ12-AS12,-0.1)</f>
        <v>-6</v>
      </c>
      <c r="AU12" s="39" t="s">
        <v>47</v>
      </c>
      <c r="AV12" s="29">
        <f>AW12+AY12</f>
        <v>0</v>
      </c>
      <c r="AW12" s="30">
        <f>'BL'!AW12+PK!AW12+'EC'!AW12</f>
        <v>0</v>
      </c>
      <c r="AX12" s="29" t="s">
        <v>43</v>
      </c>
      <c r="AY12" s="31">
        <f>'BL'!AY12+PK!AY12+'EC'!AY12</f>
        <v>0</v>
      </c>
      <c r="AZ12" s="32">
        <f>IF(AV12&gt;0,AW12/AV12,-0.001)</f>
        <v>-0.001</v>
      </c>
      <c r="BA12" s="33">
        <f>'BL'!BA12+PK!BA12+'EC'!BA12</f>
        <v>0</v>
      </c>
      <c r="BB12" s="28" t="s">
        <v>45</v>
      </c>
      <c r="BC12" s="34">
        <f>'BL'!BC12+PK!BC12+'EC'!BC12</f>
        <v>0</v>
      </c>
      <c r="BD12" s="35">
        <f>IF(AV12&gt;0,BA12-BC12,-9999)</f>
        <v>-9999</v>
      </c>
      <c r="BE12" s="36">
        <f>IF(AV12&gt;0,BA12/BC12,-0.001)</f>
        <v>-0.001</v>
      </c>
      <c r="BF12" s="37">
        <f>IF(AV12&gt;0,BA12/AV12,-0.1)</f>
        <v>-0.1</v>
      </c>
      <c r="BG12" s="28" t="s">
        <v>45</v>
      </c>
      <c r="BH12" s="38">
        <f>IF(AV12&gt;0,BC12/AV12,-0.1)</f>
        <v>-0.1</v>
      </c>
      <c r="BI12" s="37">
        <f>IF(AV12&gt;0,BF12-BH12,-0.1)</f>
        <v>-0.1</v>
      </c>
    </row>
    <row r="13" spans="1:61" s="40" customFormat="1" ht="12.75">
      <c r="A13" s="40" t="s">
        <v>55</v>
      </c>
      <c r="B13" s="41" t="s">
        <v>56</v>
      </c>
      <c r="C13" s="42">
        <f>R13+AG13+AV13</f>
        <v>31</v>
      </c>
      <c r="D13" s="43">
        <f>S13+AH13+AW13</f>
        <v>18</v>
      </c>
      <c r="E13" s="42" t="s">
        <v>43</v>
      </c>
      <c r="F13" s="44">
        <f>U13+AJ13+AY13</f>
        <v>13</v>
      </c>
      <c r="G13" s="45">
        <f>IF(C13&gt;0,D13/C13,-0.001)</f>
        <v>0.5806451612903226</v>
      </c>
      <c r="H13" s="46">
        <f>W13+AL13+BA13</f>
        <v>2148</v>
      </c>
      <c r="I13" s="47" t="s">
        <v>45</v>
      </c>
      <c r="J13" s="48">
        <f>Y13+AN13+BC13</f>
        <v>2069</v>
      </c>
      <c r="K13" s="49">
        <f>IF(C13&gt;0,H13-J13,-9999)</f>
        <v>79</v>
      </c>
      <c r="L13" s="50">
        <f>IF(C13&gt;0,H13/J13,-0.001)</f>
        <v>1.0381826969550507</v>
      </c>
      <c r="M13" s="51">
        <f>IF(C13&gt;0,H13/C13,-0.1)</f>
        <v>69.29032258064517</v>
      </c>
      <c r="N13" s="47" t="s">
        <v>45</v>
      </c>
      <c r="O13" s="52">
        <f>IF(C13&gt;0,J13/C13,-0.1)</f>
        <v>66.74193548387096</v>
      </c>
      <c r="P13" s="51">
        <f>IF(C13&gt;0,M13-O13,-0.1)</f>
        <v>2.5483870967742064</v>
      </c>
      <c r="Q13" s="39" t="s">
        <v>47</v>
      </c>
      <c r="R13" s="42">
        <f>S13+U13</f>
        <v>15</v>
      </c>
      <c r="S13" s="43">
        <f>'BL'!S13+PK!S13+'EC'!S13</f>
        <v>9</v>
      </c>
      <c r="T13" s="42" t="s">
        <v>43</v>
      </c>
      <c r="U13" s="44">
        <f>'BL'!U13+PK!U13+'EC'!U13</f>
        <v>6</v>
      </c>
      <c r="V13" s="45">
        <f>IF(R13&gt;0,S13/R13,-0.001)</f>
        <v>0.6</v>
      </c>
      <c r="W13" s="46">
        <f>'BL'!W13+PK!W13+'EC'!W13</f>
        <v>1096</v>
      </c>
      <c r="X13" s="47" t="s">
        <v>45</v>
      </c>
      <c r="Y13" s="48">
        <f>'BL'!Y13+PK!Y13+'EC'!Y13</f>
        <v>1039</v>
      </c>
      <c r="Z13" s="49">
        <f>IF(R13&gt;0,W13-Y13,-9999)</f>
        <v>57</v>
      </c>
      <c r="AA13" s="50">
        <f>IF(R13&gt;0,W13/Y13,-0.001)</f>
        <v>1.0548604427333974</v>
      </c>
      <c r="AB13" s="51">
        <f>IF(R13&gt;0,W13/R13,-0.1)</f>
        <v>73.06666666666666</v>
      </c>
      <c r="AC13" s="47" t="s">
        <v>45</v>
      </c>
      <c r="AD13" s="52">
        <f>IF(R13&gt;0,Y13/R13,-0.1)</f>
        <v>69.26666666666667</v>
      </c>
      <c r="AE13" s="51">
        <f>IF(R13&gt;0,AB13-AD13,-0.1)</f>
        <v>3.799999999999997</v>
      </c>
      <c r="AF13" s="39" t="s">
        <v>47</v>
      </c>
      <c r="AG13" s="42">
        <f>AH13+AJ13</f>
        <v>16</v>
      </c>
      <c r="AH13" s="43">
        <f>'BL'!AH13+PK!AH13+'EC'!AH13</f>
        <v>9</v>
      </c>
      <c r="AI13" s="42" t="s">
        <v>43</v>
      </c>
      <c r="AJ13" s="44">
        <f>'BL'!AJ13+PK!AJ13+'EC'!AJ13</f>
        <v>7</v>
      </c>
      <c r="AK13" s="45">
        <f>IF(AG13&gt;0,AH13/AG13,-0.001)</f>
        <v>0.5625</v>
      </c>
      <c r="AL13" s="46">
        <f>'BL'!AL13+PK!AL13+'EC'!AL13</f>
        <v>1052</v>
      </c>
      <c r="AM13" s="47" t="s">
        <v>45</v>
      </c>
      <c r="AN13" s="48">
        <f>'BL'!AN13+PK!AN13+'EC'!AN13</f>
        <v>1030</v>
      </c>
      <c r="AO13" s="49">
        <f>IF(AG13&gt;0,AL13-AN13,-9999)</f>
        <v>22</v>
      </c>
      <c r="AP13" s="50">
        <f>IF(AG13&gt;0,AL13/AN13,-0.001)</f>
        <v>1.021359223300971</v>
      </c>
      <c r="AQ13" s="51">
        <f>IF(AG13&gt;0,AL13/AG13,-0.1)</f>
        <v>65.75</v>
      </c>
      <c r="AR13" s="47" t="s">
        <v>45</v>
      </c>
      <c r="AS13" s="52">
        <f>IF(AG13&gt;0,AN13/AG13,-0.1)</f>
        <v>64.375</v>
      </c>
      <c r="AT13" s="51">
        <f>IF(AG13&gt;0,AQ13-AS13,-0.1)</f>
        <v>1.375</v>
      </c>
      <c r="AU13" s="39" t="s">
        <v>47</v>
      </c>
      <c r="AV13" s="42">
        <f>AW13+AY13</f>
        <v>0</v>
      </c>
      <c r="AW13" s="43">
        <f>'BL'!AW13+PK!AW13+'EC'!AW13</f>
        <v>0</v>
      </c>
      <c r="AX13" s="42" t="s">
        <v>43</v>
      </c>
      <c r="AY13" s="44">
        <f>'BL'!AY13+PK!AY13+'EC'!AY13</f>
        <v>0</v>
      </c>
      <c r="AZ13" s="45">
        <f>IF(AV13&gt;0,AW13/AV13,-0.001)</f>
        <v>-0.001</v>
      </c>
      <c r="BA13" s="46">
        <f>'BL'!BA13+PK!BA13+'EC'!BA13</f>
        <v>0</v>
      </c>
      <c r="BB13" s="47" t="s">
        <v>45</v>
      </c>
      <c r="BC13" s="48">
        <f>'BL'!BC13+PK!BC13+'EC'!BC13</f>
        <v>0</v>
      </c>
      <c r="BD13" s="49">
        <f>IF(AV13&gt;0,BA13-BC13,-9999)</f>
        <v>-9999</v>
      </c>
      <c r="BE13" s="50">
        <f>IF(AV13&gt;0,BA13/BC13,-0.001)</f>
        <v>-0.001</v>
      </c>
      <c r="BF13" s="51">
        <f>IF(AV13&gt;0,BA13/AV13,-0.1)</f>
        <v>-0.1</v>
      </c>
      <c r="BG13" s="47" t="s">
        <v>45</v>
      </c>
      <c r="BH13" s="52">
        <f>IF(AV13&gt;0,BC13/AV13,-0.1)</f>
        <v>-0.1</v>
      </c>
      <c r="BI13" s="51">
        <f>IF(AV13&gt;0,BF13-BH13,-0.1)</f>
        <v>-0.1</v>
      </c>
    </row>
    <row r="14" spans="1:61" s="40" customFormat="1" ht="12.75">
      <c r="A14" s="27" t="s">
        <v>57</v>
      </c>
      <c r="B14" s="28" t="s">
        <v>56</v>
      </c>
      <c r="C14" s="29">
        <f>R14+AG14+AV14</f>
        <v>33</v>
      </c>
      <c r="D14" s="30">
        <f>S14+AH14+AW14</f>
        <v>24</v>
      </c>
      <c r="E14" s="29" t="s">
        <v>43</v>
      </c>
      <c r="F14" s="31">
        <f>U14+AJ14+AY14</f>
        <v>9</v>
      </c>
      <c r="G14" s="32">
        <f>IF(C14&gt;0,D14/C14,-0.001)</f>
        <v>0.7272727272727273</v>
      </c>
      <c r="H14" s="33">
        <f>W14+AL14+BA14</f>
        <v>2686</v>
      </c>
      <c r="I14" s="28" t="s">
        <v>45</v>
      </c>
      <c r="J14" s="34">
        <f>Y14+AN14+BC14</f>
        <v>2115</v>
      </c>
      <c r="K14" s="35">
        <f>IF(C14&gt;0,H14-J14,-9999)</f>
        <v>571</v>
      </c>
      <c r="L14" s="36">
        <f>IF(C14&gt;0,H14/J14,-0.001)</f>
        <v>1.2699763593380615</v>
      </c>
      <c r="M14" s="37">
        <f>IF(C14&gt;0,H14/C14,-0.1)</f>
        <v>81.39393939393939</v>
      </c>
      <c r="N14" s="28" t="s">
        <v>45</v>
      </c>
      <c r="O14" s="38">
        <f>IF(C14&gt;0,J14/C14,-0.1)</f>
        <v>64.0909090909091</v>
      </c>
      <c r="P14" s="37">
        <f>IF(C14&gt;0,M14-O14,-0.1)</f>
        <v>17.303030303030297</v>
      </c>
      <c r="Q14" s="39" t="s">
        <v>47</v>
      </c>
      <c r="R14" s="29">
        <f>S14+U14</f>
        <v>16</v>
      </c>
      <c r="S14" s="30">
        <f>'BL'!S14+PK!S14+'EC'!S14</f>
        <v>13</v>
      </c>
      <c r="T14" s="29" t="s">
        <v>43</v>
      </c>
      <c r="U14" s="31">
        <f>'BL'!U14+PK!U14+'EC'!U14</f>
        <v>3</v>
      </c>
      <c r="V14" s="32">
        <f>IF(R14&gt;0,S14/R14,-0.001)</f>
        <v>0.8125</v>
      </c>
      <c r="W14" s="33">
        <f>'BL'!W14+PK!W14+'EC'!W14</f>
        <v>1297</v>
      </c>
      <c r="X14" s="28" t="s">
        <v>45</v>
      </c>
      <c r="Y14" s="34">
        <f>'BL'!Y14+PK!Y14+'EC'!Y14</f>
        <v>1009</v>
      </c>
      <c r="Z14" s="35">
        <f>IF(R14&gt;0,W14-Y14,-9999)</f>
        <v>288</v>
      </c>
      <c r="AA14" s="36">
        <f>IF(R14&gt;0,W14/Y14,-0.001)</f>
        <v>1.2854311199207136</v>
      </c>
      <c r="AB14" s="37">
        <f>IF(R14&gt;0,W14/R14,-0.1)</f>
        <v>81.0625</v>
      </c>
      <c r="AC14" s="28" t="s">
        <v>45</v>
      </c>
      <c r="AD14" s="38">
        <f>IF(R14&gt;0,Y14/R14,-0.1)</f>
        <v>63.0625</v>
      </c>
      <c r="AE14" s="37">
        <f>IF(R14&gt;0,AB14-AD14,-0.1)</f>
        <v>18</v>
      </c>
      <c r="AF14" s="39" t="s">
        <v>47</v>
      </c>
      <c r="AG14" s="29">
        <f>AH14+AJ14</f>
        <v>17</v>
      </c>
      <c r="AH14" s="30">
        <f>'BL'!AH14+PK!AH14+'EC'!AH14</f>
        <v>11</v>
      </c>
      <c r="AI14" s="29" t="s">
        <v>43</v>
      </c>
      <c r="AJ14" s="31">
        <f>'BL'!AJ14+PK!AJ14+'EC'!AJ14</f>
        <v>6</v>
      </c>
      <c r="AK14" s="32">
        <f>IF(AG14&gt;0,AH14/AG14,-0.001)</f>
        <v>0.6470588235294118</v>
      </c>
      <c r="AL14" s="33">
        <f>'BL'!AL14+PK!AL14+'EC'!AL14</f>
        <v>1389</v>
      </c>
      <c r="AM14" s="28" t="s">
        <v>45</v>
      </c>
      <c r="AN14" s="34">
        <f>'BL'!AN14+PK!AN14+'EC'!AN14</f>
        <v>1106</v>
      </c>
      <c r="AO14" s="35">
        <f>IF(AG14&gt;0,AL14-AN14,-9999)</f>
        <v>283</v>
      </c>
      <c r="AP14" s="36">
        <f>IF(AG14&gt;0,AL14/AN14,-0.001)</f>
        <v>1.255877034358047</v>
      </c>
      <c r="AQ14" s="37">
        <f>IF(AG14&gt;0,AL14/AG14,-0.1)</f>
        <v>81.70588235294117</v>
      </c>
      <c r="AR14" s="28" t="s">
        <v>45</v>
      </c>
      <c r="AS14" s="38">
        <f>IF(AG14&gt;0,AN14/AG14,-0.1)</f>
        <v>65.05882352941177</v>
      </c>
      <c r="AT14" s="37">
        <f>IF(AG14&gt;0,AQ14-AS14,-0.1)</f>
        <v>16.647058823529406</v>
      </c>
      <c r="AU14" s="39" t="s">
        <v>47</v>
      </c>
      <c r="AV14" s="29">
        <f>AW14+AY14</f>
        <v>0</v>
      </c>
      <c r="AW14" s="30">
        <f>'BL'!AW14+PK!AW14+'EC'!AW14</f>
        <v>0</v>
      </c>
      <c r="AX14" s="29" t="s">
        <v>43</v>
      </c>
      <c r="AY14" s="31">
        <f>'BL'!AY14+PK!AY14+'EC'!AY14</f>
        <v>0</v>
      </c>
      <c r="AZ14" s="32">
        <f>IF(AV14&gt;0,AW14/AV14,-0.001)</f>
        <v>-0.001</v>
      </c>
      <c r="BA14" s="33">
        <f>'BL'!BA14+PK!BA14+'EC'!BA14</f>
        <v>0</v>
      </c>
      <c r="BB14" s="28" t="s">
        <v>45</v>
      </c>
      <c r="BC14" s="34">
        <f>'BL'!BC14+PK!BC14+'EC'!BC14</f>
        <v>0</v>
      </c>
      <c r="BD14" s="35">
        <f>IF(AV14&gt;0,BA14-BC14,-9999)</f>
        <v>-9999</v>
      </c>
      <c r="BE14" s="36">
        <f>IF(AV14&gt;0,BA14/BC14,-0.001)</f>
        <v>-0.001</v>
      </c>
      <c r="BF14" s="37">
        <f>IF(AV14&gt;0,BA14/AV14,-0.1)</f>
        <v>-0.1</v>
      </c>
      <c r="BG14" s="28" t="s">
        <v>45</v>
      </c>
      <c r="BH14" s="38">
        <f>IF(AV14&gt;0,BC14/AV14,-0.1)</f>
        <v>-0.1</v>
      </c>
      <c r="BI14" s="37">
        <f>IF(AV14&gt;0,BF14-BH14,-0.1)</f>
        <v>-0.1</v>
      </c>
    </row>
    <row r="15" spans="1:61" s="40" customFormat="1" ht="12.75">
      <c r="A15" s="40" t="s">
        <v>58</v>
      </c>
      <c r="B15" s="41" t="s">
        <v>56</v>
      </c>
      <c r="C15" s="42">
        <f>R15+AG15+AV15</f>
        <v>29</v>
      </c>
      <c r="D15" s="43">
        <f>S15+AH15+AW15</f>
        <v>18</v>
      </c>
      <c r="E15" s="42" t="s">
        <v>43</v>
      </c>
      <c r="F15" s="44">
        <f>U15+AJ15+AY15</f>
        <v>11</v>
      </c>
      <c r="G15" s="45">
        <f>IF(C15&gt;0,D15/C15,-0.001)</f>
        <v>0.6206896551724138</v>
      </c>
      <c r="H15" s="46">
        <f>W15+AL15+BA15</f>
        <v>2043</v>
      </c>
      <c r="I15" s="47" t="s">
        <v>45</v>
      </c>
      <c r="J15" s="48">
        <f>Y15+AN15+BC15</f>
        <v>1994</v>
      </c>
      <c r="K15" s="49">
        <f>IF(C15&gt;0,H15-J15,-9999)</f>
        <v>49</v>
      </c>
      <c r="L15" s="50">
        <f>IF(C15&gt;0,H15/J15,-0.001)</f>
        <v>1.0245737211634904</v>
      </c>
      <c r="M15" s="51">
        <f>IF(C15&gt;0,H15/C15,-0.1)</f>
        <v>70.44827586206897</v>
      </c>
      <c r="N15" s="47" t="s">
        <v>45</v>
      </c>
      <c r="O15" s="52">
        <f>IF(C15&gt;0,J15/C15,-0.1)</f>
        <v>68.75862068965517</v>
      </c>
      <c r="P15" s="51">
        <f>IF(C15&gt;0,M15-O15,-0.1)</f>
        <v>1.6896551724137936</v>
      </c>
      <c r="Q15" s="39" t="s">
        <v>47</v>
      </c>
      <c r="R15" s="42">
        <f>S15+U15</f>
        <v>14</v>
      </c>
      <c r="S15" s="43">
        <f>'BL'!S15+PK!S15+'EC'!S15</f>
        <v>9</v>
      </c>
      <c r="T15" s="42" t="s">
        <v>43</v>
      </c>
      <c r="U15" s="44">
        <f>'BL'!U15+PK!U15+'EC'!U15</f>
        <v>5</v>
      </c>
      <c r="V15" s="45">
        <f>IF(R15&gt;0,S15/R15,-0.001)</f>
        <v>0.6428571428571429</v>
      </c>
      <c r="W15" s="46">
        <f>'BL'!W15+PK!W15+'EC'!W15</f>
        <v>1032</v>
      </c>
      <c r="X15" s="47" t="s">
        <v>45</v>
      </c>
      <c r="Y15" s="48">
        <f>'BL'!Y15+PK!Y15+'EC'!Y15</f>
        <v>962</v>
      </c>
      <c r="Z15" s="49">
        <f>IF(R15&gt;0,W15-Y15,-9999)</f>
        <v>70</v>
      </c>
      <c r="AA15" s="50">
        <f>IF(R15&gt;0,W15/Y15,-0.001)</f>
        <v>1.0727650727650728</v>
      </c>
      <c r="AB15" s="51">
        <f>IF(R15&gt;0,W15/R15,-0.1)</f>
        <v>73.71428571428571</v>
      </c>
      <c r="AC15" s="47" t="s">
        <v>45</v>
      </c>
      <c r="AD15" s="52">
        <f>IF(R15&gt;0,Y15/R15,-0.1)</f>
        <v>68.71428571428571</v>
      </c>
      <c r="AE15" s="51">
        <f>IF(R15&gt;0,AB15-AD15,-0.1)</f>
        <v>5</v>
      </c>
      <c r="AF15" s="39" t="s">
        <v>47</v>
      </c>
      <c r="AG15" s="42">
        <f>AH15+AJ15</f>
        <v>15</v>
      </c>
      <c r="AH15" s="43">
        <f>'BL'!AH15+PK!AH15+'EC'!AH15</f>
        <v>9</v>
      </c>
      <c r="AI15" s="42" t="s">
        <v>43</v>
      </c>
      <c r="AJ15" s="44">
        <f>'BL'!AJ15+PK!AJ15+'EC'!AJ15</f>
        <v>6</v>
      </c>
      <c r="AK15" s="45">
        <f>IF(AG15&gt;0,AH15/AG15,-0.001)</f>
        <v>0.6</v>
      </c>
      <c r="AL15" s="46">
        <f>'BL'!AL15+PK!AL15+'EC'!AL15</f>
        <v>1011</v>
      </c>
      <c r="AM15" s="47" t="s">
        <v>45</v>
      </c>
      <c r="AN15" s="48">
        <f>'BL'!AN15+PK!AN15+'EC'!AN15</f>
        <v>1032</v>
      </c>
      <c r="AO15" s="49">
        <f>IF(AG15&gt;0,AL15-AN15,-9999)</f>
        <v>-21</v>
      </c>
      <c r="AP15" s="50">
        <f>IF(AG15&gt;0,AL15/AN15,-0.001)</f>
        <v>0.9796511627906976</v>
      </c>
      <c r="AQ15" s="51">
        <f>IF(AG15&gt;0,AL15/AG15,-0.1)</f>
        <v>67.4</v>
      </c>
      <c r="AR15" s="47" t="s">
        <v>45</v>
      </c>
      <c r="AS15" s="52">
        <f>IF(AG15&gt;0,AN15/AG15,-0.1)</f>
        <v>68.8</v>
      </c>
      <c r="AT15" s="51">
        <f>IF(AG15&gt;0,AQ15-AS15,-0.1)</f>
        <v>-1.3999999999999915</v>
      </c>
      <c r="AU15" s="39" t="s">
        <v>47</v>
      </c>
      <c r="AV15" s="42">
        <f>AW15+AY15</f>
        <v>0</v>
      </c>
      <c r="AW15" s="43">
        <f>'BL'!AW15+PK!AW15+'EC'!AW15</f>
        <v>0</v>
      </c>
      <c r="AX15" s="42" t="s">
        <v>43</v>
      </c>
      <c r="AY15" s="44">
        <f>'BL'!AY15+PK!AY15+'EC'!AY15</f>
        <v>0</v>
      </c>
      <c r="AZ15" s="45">
        <f>IF(AV15&gt;0,AW15/AV15,-0.001)</f>
        <v>-0.001</v>
      </c>
      <c r="BA15" s="46">
        <f>'BL'!BA15+PK!BA15+'EC'!BA15</f>
        <v>0</v>
      </c>
      <c r="BB15" s="47" t="s">
        <v>45</v>
      </c>
      <c r="BC15" s="48">
        <f>'BL'!BC15+PK!BC15+'EC'!BC15</f>
        <v>0</v>
      </c>
      <c r="BD15" s="49">
        <f>IF(AV15&gt;0,BA15-BC15,-9999)</f>
        <v>-9999</v>
      </c>
      <c r="BE15" s="50">
        <f>IF(AV15&gt;0,BA15/BC15,-0.001)</f>
        <v>-0.001</v>
      </c>
      <c r="BF15" s="51">
        <f>IF(AV15&gt;0,BA15/AV15,-0.1)</f>
        <v>-0.1</v>
      </c>
      <c r="BG15" s="47" t="s">
        <v>45</v>
      </c>
      <c r="BH15" s="52">
        <f>IF(AV15&gt;0,BC15/AV15,-0.1)</f>
        <v>-0.1</v>
      </c>
      <c r="BI15" s="51">
        <f>IF(AV15&gt;0,BF15-BH15,-0.1)</f>
        <v>-0.1</v>
      </c>
    </row>
    <row r="16" spans="1:61" s="40" customFormat="1" ht="12.75">
      <c r="A16" s="27" t="s">
        <v>59</v>
      </c>
      <c r="B16" s="28" t="s">
        <v>56</v>
      </c>
      <c r="C16" s="29">
        <f>R16+AG16+AV16</f>
        <v>30</v>
      </c>
      <c r="D16" s="30">
        <f>S16+AH16+AW16</f>
        <v>16</v>
      </c>
      <c r="E16" s="29" t="s">
        <v>43</v>
      </c>
      <c r="F16" s="31">
        <f>U16+AJ16+AY16</f>
        <v>14</v>
      </c>
      <c r="G16" s="32">
        <f>IF(C16&gt;0,D16/C16,-0.001)</f>
        <v>0.5333333333333333</v>
      </c>
      <c r="H16" s="33">
        <f>W16+AL16+BA16</f>
        <v>2197</v>
      </c>
      <c r="I16" s="28" t="s">
        <v>45</v>
      </c>
      <c r="J16" s="34">
        <f>Y16+AN16+BC16</f>
        <v>2208</v>
      </c>
      <c r="K16" s="35">
        <f>IF(C16&gt;0,H16-J16,-9999)</f>
        <v>-11</v>
      </c>
      <c r="L16" s="36">
        <f>IF(C16&gt;0,H16/J16,-0.001)</f>
        <v>0.9950181159420289</v>
      </c>
      <c r="M16" s="37">
        <f>IF(C16&gt;0,H16/C16,-0.1)</f>
        <v>73.23333333333333</v>
      </c>
      <c r="N16" s="28" t="s">
        <v>45</v>
      </c>
      <c r="O16" s="38">
        <f>IF(C16&gt;0,J16/C16,-0.1)</f>
        <v>73.6</v>
      </c>
      <c r="P16" s="37">
        <f>IF(C16&gt;0,M16-O16,-0.1)</f>
        <v>-0.36666666666666003</v>
      </c>
      <c r="Q16" s="39" t="s">
        <v>47</v>
      </c>
      <c r="R16" s="29">
        <f>S16+U16</f>
        <v>14</v>
      </c>
      <c r="S16" s="30">
        <f>'BL'!S16+PK!S16+'EC'!S16</f>
        <v>9</v>
      </c>
      <c r="T16" s="29" t="s">
        <v>43</v>
      </c>
      <c r="U16" s="31">
        <f>'BL'!U16+PK!U16+'EC'!U16</f>
        <v>5</v>
      </c>
      <c r="V16" s="32">
        <f>IF(R16&gt;0,S16/R16,-0.001)</f>
        <v>0.6428571428571429</v>
      </c>
      <c r="W16" s="33">
        <f>'BL'!W16+PK!W16+'EC'!W16</f>
        <v>1069</v>
      </c>
      <c r="X16" s="28" t="s">
        <v>45</v>
      </c>
      <c r="Y16" s="34">
        <f>'BL'!Y16+PK!Y16+'EC'!Y16</f>
        <v>1039</v>
      </c>
      <c r="Z16" s="35">
        <f>IF(R16&gt;0,W16-Y16,-9999)</f>
        <v>30</v>
      </c>
      <c r="AA16" s="36">
        <f>IF(R16&gt;0,W16/Y16,-0.001)</f>
        <v>1.0288739172281038</v>
      </c>
      <c r="AB16" s="37">
        <f>IF(R16&gt;0,W16/R16,-0.1)</f>
        <v>76.35714285714286</v>
      </c>
      <c r="AC16" s="28" t="s">
        <v>45</v>
      </c>
      <c r="AD16" s="38">
        <f>IF(R16&gt;0,Y16/R16,-0.1)</f>
        <v>74.21428571428571</v>
      </c>
      <c r="AE16" s="37">
        <f>IF(R16&gt;0,AB16-AD16,-0.1)</f>
        <v>2.142857142857153</v>
      </c>
      <c r="AF16" s="39" t="s">
        <v>47</v>
      </c>
      <c r="AG16" s="29">
        <f>AH16+AJ16</f>
        <v>16</v>
      </c>
      <c r="AH16" s="30">
        <f>'BL'!AH16+PK!AH16+'EC'!AH16</f>
        <v>7</v>
      </c>
      <c r="AI16" s="29" t="s">
        <v>43</v>
      </c>
      <c r="AJ16" s="31">
        <f>'BL'!AJ16+PK!AJ16+'EC'!AJ16</f>
        <v>9</v>
      </c>
      <c r="AK16" s="32">
        <f>IF(AG16&gt;0,AH16/AG16,-0.001)</f>
        <v>0.4375</v>
      </c>
      <c r="AL16" s="33">
        <f>'BL'!AL16+PK!AL16+'EC'!AL16</f>
        <v>1128</v>
      </c>
      <c r="AM16" s="28" t="s">
        <v>45</v>
      </c>
      <c r="AN16" s="34">
        <f>'BL'!AN16+PK!AN16+'EC'!AN16</f>
        <v>1169</v>
      </c>
      <c r="AO16" s="35">
        <f>IF(AG16&gt;0,AL16-AN16,-9999)</f>
        <v>-41</v>
      </c>
      <c r="AP16" s="36">
        <f>IF(AG16&gt;0,AL16/AN16,-0.001)</f>
        <v>0.9649272882805817</v>
      </c>
      <c r="AQ16" s="37">
        <f>IF(AG16&gt;0,AL16/AG16,-0.1)</f>
        <v>70.5</v>
      </c>
      <c r="AR16" s="28" t="s">
        <v>45</v>
      </c>
      <c r="AS16" s="38">
        <f>IF(AG16&gt;0,AN16/AG16,-0.1)</f>
        <v>73.0625</v>
      </c>
      <c r="AT16" s="37">
        <f>IF(AG16&gt;0,AQ16-AS16,-0.1)</f>
        <v>-2.5625</v>
      </c>
      <c r="AU16" s="39" t="s">
        <v>47</v>
      </c>
      <c r="AV16" s="29">
        <f>AW16+AY16</f>
        <v>0</v>
      </c>
      <c r="AW16" s="30">
        <f>'BL'!AW16+PK!AW16+'EC'!AW16</f>
        <v>0</v>
      </c>
      <c r="AX16" s="29" t="s">
        <v>43</v>
      </c>
      <c r="AY16" s="31">
        <f>'BL'!AY16+PK!AY16+'EC'!AY16</f>
        <v>0</v>
      </c>
      <c r="AZ16" s="32">
        <f>IF(AV16&gt;0,AW16/AV16,-0.001)</f>
        <v>-0.001</v>
      </c>
      <c r="BA16" s="33">
        <f>'BL'!BA16+PK!BA16+'EC'!BA16</f>
        <v>0</v>
      </c>
      <c r="BB16" s="28" t="s">
        <v>45</v>
      </c>
      <c r="BC16" s="34">
        <f>'BL'!BC16+PK!BC16+'EC'!BC16</f>
        <v>0</v>
      </c>
      <c r="BD16" s="35">
        <f>IF(AV16&gt;0,BA16-BC16,-9999)</f>
        <v>-9999</v>
      </c>
      <c r="BE16" s="36">
        <f>IF(AV16&gt;0,BA16/BC16,-0.001)</f>
        <v>-0.001</v>
      </c>
      <c r="BF16" s="37">
        <f>IF(AV16&gt;0,BA16/AV16,-0.1)</f>
        <v>-0.1</v>
      </c>
      <c r="BG16" s="28" t="s">
        <v>45</v>
      </c>
      <c r="BH16" s="38">
        <f>IF(AV16&gt;0,BC16/AV16,-0.1)</f>
        <v>-0.1</v>
      </c>
      <c r="BI16" s="37">
        <f>IF(AV16&gt;0,BF16-BH16,-0.1)</f>
        <v>-0.1</v>
      </c>
    </row>
    <row r="17" spans="1:61" s="40" customFormat="1" ht="12.75">
      <c r="A17" s="40" t="s">
        <v>60</v>
      </c>
      <c r="B17" s="41" t="s">
        <v>56</v>
      </c>
      <c r="C17" s="42">
        <f>R17+AG17+AV17</f>
        <v>31</v>
      </c>
      <c r="D17" s="43">
        <f>S17+AH17+AW17</f>
        <v>21</v>
      </c>
      <c r="E17" s="42" t="s">
        <v>43</v>
      </c>
      <c r="F17" s="44">
        <f>U17+AJ17+AY17</f>
        <v>10</v>
      </c>
      <c r="G17" s="45">
        <f>IF(C17&gt;0,D17/C17,-0.001)</f>
        <v>0.6774193548387096</v>
      </c>
      <c r="H17" s="46">
        <f>W17+AL17+BA17</f>
        <v>2363</v>
      </c>
      <c r="I17" s="47" t="s">
        <v>45</v>
      </c>
      <c r="J17" s="48">
        <f>Y17+AN17+BC17</f>
        <v>2145</v>
      </c>
      <c r="K17" s="49">
        <f>IF(C17&gt;0,H17-J17,-9999)</f>
        <v>218</v>
      </c>
      <c r="L17" s="50">
        <f>IF(C17&gt;0,H17/J17,-0.001)</f>
        <v>1.1016317016317017</v>
      </c>
      <c r="M17" s="51">
        <f>IF(C17&gt;0,H17/C17,-0.1)</f>
        <v>76.2258064516129</v>
      </c>
      <c r="N17" s="47" t="s">
        <v>45</v>
      </c>
      <c r="O17" s="52">
        <f>IF(C17&gt;0,J17/C17,-0.1)</f>
        <v>69.19354838709677</v>
      </c>
      <c r="P17" s="51">
        <f>IF(C17&gt;0,M17-O17,-0.1)</f>
        <v>7.032258064516128</v>
      </c>
      <c r="Q17" s="39" t="s">
        <v>47</v>
      </c>
      <c r="R17" s="42">
        <f>S17+U17</f>
        <v>15</v>
      </c>
      <c r="S17" s="43">
        <f>'BL'!S17+PK!S17+'EC'!S17</f>
        <v>10</v>
      </c>
      <c r="T17" s="42" t="s">
        <v>43</v>
      </c>
      <c r="U17" s="44">
        <f>'BL'!U17+PK!U17+'EC'!U17</f>
        <v>5</v>
      </c>
      <c r="V17" s="45">
        <f>IF(R17&gt;0,S17/R17,-0.001)</f>
        <v>0.6666666666666666</v>
      </c>
      <c r="W17" s="46">
        <f>'BL'!W17+PK!W17+'EC'!W17</f>
        <v>1192</v>
      </c>
      <c r="X17" s="47" t="s">
        <v>45</v>
      </c>
      <c r="Y17" s="48">
        <f>'BL'!Y17+PK!Y17+'EC'!Y17</f>
        <v>1070</v>
      </c>
      <c r="Z17" s="49">
        <f>IF(R17&gt;0,W17-Y17,-9999)</f>
        <v>122</v>
      </c>
      <c r="AA17" s="50">
        <f>IF(R17&gt;0,W17/Y17,-0.001)</f>
        <v>1.114018691588785</v>
      </c>
      <c r="AB17" s="51">
        <f>IF(R17&gt;0,W17/R17,-0.1)</f>
        <v>79.46666666666667</v>
      </c>
      <c r="AC17" s="47" t="s">
        <v>45</v>
      </c>
      <c r="AD17" s="52">
        <f>IF(R17&gt;0,Y17/R17,-0.1)</f>
        <v>71.33333333333333</v>
      </c>
      <c r="AE17" s="51">
        <f>IF(R17&gt;0,AB17-AD17,-0.1)</f>
        <v>8.13333333333334</v>
      </c>
      <c r="AF17" s="39" t="s">
        <v>47</v>
      </c>
      <c r="AG17" s="42">
        <f>AH17+AJ17</f>
        <v>15</v>
      </c>
      <c r="AH17" s="43">
        <f>'BL'!AH17+PK!AH17+'EC'!AH17</f>
        <v>10</v>
      </c>
      <c r="AI17" s="42" t="s">
        <v>43</v>
      </c>
      <c r="AJ17" s="44">
        <f>'BL'!AJ17+PK!AJ17+'EC'!AJ17</f>
        <v>5</v>
      </c>
      <c r="AK17" s="45">
        <f>IF(AG17&gt;0,AH17/AG17,-0.001)</f>
        <v>0.6666666666666666</v>
      </c>
      <c r="AL17" s="46">
        <f>'BL'!AL17+PK!AL17+'EC'!AL17</f>
        <v>1083</v>
      </c>
      <c r="AM17" s="47" t="s">
        <v>45</v>
      </c>
      <c r="AN17" s="48">
        <f>'BL'!AN17+PK!AN17+'EC'!AN17</f>
        <v>1002</v>
      </c>
      <c r="AO17" s="49">
        <f>IF(AG17&gt;0,AL17-AN17,-9999)</f>
        <v>81</v>
      </c>
      <c r="AP17" s="50">
        <f>IF(AG17&gt;0,AL17/AN17,-0.001)</f>
        <v>1.0808383233532934</v>
      </c>
      <c r="AQ17" s="51">
        <f>IF(AG17&gt;0,AL17/AG17,-0.1)</f>
        <v>72.2</v>
      </c>
      <c r="AR17" s="47" t="s">
        <v>45</v>
      </c>
      <c r="AS17" s="52">
        <f>IF(AG17&gt;0,AN17/AG17,-0.1)</f>
        <v>66.8</v>
      </c>
      <c r="AT17" s="51">
        <f>IF(AG17&gt;0,AQ17-AS17,-0.1)</f>
        <v>5.400000000000006</v>
      </c>
      <c r="AU17" s="39" t="s">
        <v>47</v>
      </c>
      <c r="AV17" s="42">
        <f>AW17+AY17</f>
        <v>1</v>
      </c>
      <c r="AW17" s="43">
        <f>'BL'!AW17+PK!AW17+'EC'!AW17</f>
        <v>1</v>
      </c>
      <c r="AX17" s="42" t="s">
        <v>43</v>
      </c>
      <c r="AY17" s="44">
        <f>'BL'!AY17+PK!AY17+'EC'!AY17</f>
        <v>0</v>
      </c>
      <c r="AZ17" s="45">
        <f>IF(AV17&gt;0,AW17/AV17,-0.001)</f>
        <v>1</v>
      </c>
      <c r="BA17" s="46">
        <f>'BL'!BA17+PK!BA17+'EC'!BA17</f>
        <v>88</v>
      </c>
      <c r="BB17" s="47" t="s">
        <v>45</v>
      </c>
      <c r="BC17" s="48">
        <f>'BL'!BC17+PK!BC17+'EC'!BC17</f>
        <v>73</v>
      </c>
      <c r="BD17" s="49">
        <f>IF(AV17&gt;0,BA17-BC17,-9999)</f>
        <v>15</v>
      </c>
      <c r="BE17" s="50">
        <f>IF(AV17&gt;0,BA17/BC17,-0.001)</f>
        <v>1.2054794520547945</v>
      </c>
      <c r="BF17" s="51">
        <f>IF(AV17&gt;0,BA17/AV17,-0.1)</f>
        <v>88</v>
      </c>
      <c r="BG17" s="47" t="s">
        <v>45</v>
      </c>
      <c r="BH17" s="52">
        <f>IF(AV17&gt;0,BC17/AV17,-0.1)</f>
        <v>73</v>
      </c>
      <c r="BI17" s="51">
        <f>IF(AV17&gt;0,BF17-BH17,-0.1)</f>
        <v>15</v>
      </c>
    </row>
    <row r="18" spans="1:61" s="40" customFormat="1" ht="12.75">
      <c r="A18" s="27" t="s">
        <v>61</v>
      </c>
      <c r="B18" s="28" t="s">
        <v>56</v>
      </c>
      <c r="C18" s="29">
        <f>R18+AG18+AV18</f>
        <v>36</v>
      </c>
      <c r="D18" s="30">
        <f>S18+AH18+AW18</f>
        <v>27</v>
      </c>
      <c r="E18" s="29" t="s">
        <v>43</v>
      </c>
      <c r="F18" s="31">
        <f>U18+AJ18+AY18</f>
        <v>9</v>
      </c>
      <c r="G18" s="32">
        <f>IF(C18&gt;0,D18/C18,-0.001)</f>
        <v>0.75</v>
      </c>
      <c r="H18" s="33">
        <f>W18+AL18+BA18</f>
        <v>2927</v>
      </c>
      <c r="I18" s="28" t="s">
        <v>45</v>
      </c>
      <c r="J18" s="34">
        <f>Y18+AN18+BC18</f>
        <v>2561</v>
      </c>
      <c r="K18" s="35">
        <f>IF(C18&gt;0,H18-J18,-9999)</f>
        <v>366</v>
      </c>
      <c r="L18" s="36">
        <f>IF(C18&gt;0,H18/J18,-0.001)</f>
        <v>1.142912924638813</v>
      </c>
      <c r="M18" s="37">
        <f>IF(C18&gt;0,H18/C18,-0.1)</f>
        <v>81.30555555555556</v>
      </c>
      <c r="N18" s="28" t="s">
        <v>45</v>
      </c>
      <c r="O18" s="38">
        <f>IF(C18&gt;0,J18/C18,-0.1)</f>
        <v>71.13888888888889</v>
      </c>
      <c r="P18" s="37">
        <f>IF(C18&gt;0,M18-O18,-0.1)</f>
        <v>10.166666666666671</v>
      </c>
      <c r="Q18" s="39" t="s">
        <v>47</v>
      </c>
      <c r="R18" s="29">
        <f>S18+U18</f>
        <v>15</v>
      </c>
      <c r="S18" s="30">
        <f>'BL'!S18+PK!S18+'EC'!S18</f>
        <v>14</v>
      </c>
      <c r="T18" s="29" t="s">
        <v>43</v>
      </c>
      <c r="U18" s="31">
        <f>'BL'!U18+PK!U18+'EC'!U18</f>
        <v>1</v>
      </c>
      <c r="V18" s="32">
        <f>IF(R18&gt;0,S18/R18,-0.001)</f>
        <v>0.9333333333333333</v>
      </c>
      <c r="W18" s="33">
        <f>'BL'!W18+PK!W18+'EC'!W18</f>
        <v>1297</v>
      </c>
      <c r="X18" s="28" t="s">
        <v>45</v>
      </c>
      <c r="Y18" s="34">
        <f>'BL'!Y18+PK!Y18+'EC'!Y18</f>
        <v>1099</v>
      </c>
      <c r="Z18" s="35">
        <f>IF(R18&gt;0,W18-Y18,-9999)</f>
        <v>198</v>
      </c>
      <c r="AA18" s="36">
        <f>IF(R18&gt;0,W18/Y18,-0.001)</f>
        <v>1.1801637852593267</v>
      </c>
      <c r="AB18" s="37">
        <f>IF(R18&gt;0,W18/R18,-0.1)</f>
        <v>86.46666666666667</v>
      </c>
      <c r="AC18" s="28" t="s">
        <v>45</v>
      </c>
      <c r="AD18" s="38">
        <f>IF(R18&gt;0,Y18/R18,-0.1)</f>
        <v>73.26666666666667</v>
      </c>
      <c r="AE18" s="37">
        <f>IF(R18&gt;0,AB18-AD18,-0.1)</f>
        <v>13.200000000000003</v>
      </c>
      <c r="AF18" s="39" t="s">
        <v>47</v>
      </c>
      <c r="AG18" s="29">
        <f>AH18+AJ18</f>
        <v>20</v>
      </c>
      <c r="AH18" s="30">
        <f>'BL'!AH18+PK!AH18+'EC'!AH18</f>
        <v>12</v>
      </c>
      <c r="AI18" s="29" t="s">
        <v>43</v>
      </c>
      <c r="AJ18" s="31">
        <f>'BL'!AJ18+PK!AJ18+'EC'!AJ18</f>
        <v>8</v>
      </c>
      <c r="AK18" s="32">
        <f>IF(AG18&gt;0,AH18/AG18,-0.001)</f>
        <v>0.6</v>
      </c>
      <c r="AL18" s="33">
        <f>'BL'!AL18+PK!AL18+'EC'!AL18</f>
        <v>1552</v>
      </c>
      <c r="AM18" s="28" t="s">
        <v>45</v>
      </c>
      <c r="AN18" s="34">
        <f>'BL'!AN18+PK!AN18+'EC'!AN18</f>
        <v>1397</v>
      </c>
      <c r="AO18" s="35">
        <f>IF(AG18&gt;0,AL18-AN18,-9999)</f>
        <v>155</v>
      </c>
      <c r="AP18" s="36">
        <f>IF(AG18&gt;0,AL18/AN18,-0.001)</f>
        <v>1.1109520400858983</v>
      </c>
      <c r="AQ18" s="37">
        <f>IF(AG18&gt;0,AL18/AG18,-0.1)</f>
        <v>77.6</v>
      </c>
      <c r="AR18" s="28" t="s">
        <v>45</v>
      </c>
      <c r="AS18" s="38">
        <f>IF(AG18&gt;0,AN18/AG18,-0.1)</f>
        <v>69.85</v>
      </c>
      <c r="AT18" s="37">
        <f>IF(AG18&gt;0,AQ18-AS18,-0.1)</f>
        <v>7.75</v>
      </c>
      <c r="AU18" s="39" t="s">
        <v>47</v>
      </c>
      <c r="AV18" s="29">
        <f>AW18+AY18</f>
        <v>1</v>
      </c>
      <c r="AW18" s="30">
        <f>'BL'!AW18+PK!AW18+'EC'!AW18</f>
        <v>1</v>
      </c>
      <c r="AX18" s="29" t="s">
        <v>43</v>
      </c>
      <c r="AY18" s="31">
        <f>'BL'!AY18+PK!AY18+'EC'!AY18</f>
        <v>0</v>
      </c>
      <c r="AZ18" s="32">
        <f>IF(AV18&gt;0,AW18/AV18,-0.001)</f>
        <v>1</v>
      </c>
      <c r="BA18" s="33">
        <f>'BL'!BA18+PK!BA18+'EC'!BA18</f>
        <v>78</v>
      </c>
      <c r="BB18" s="28" t="s">
        <v>45</v>
      </c>
      <c r="BC18" s="34">
        <f>'BL'!BC18+PK!BC18+'EC'!BC18</f>
        <v>65</v>
      </c>
      <c r="BD18" s="35">
        <f>IF(AV18&gt;0,BA18-BC18,-9999)</f>
        <v>13</v>
      </c>
      <c r="BE18" s="36">
        <f>IF(AV18&gt;0,BA18/BC18,-0.001)</f>
        <v>1.2</v>
      </c>
      <c r="BF18" s="37">
        <f>IF(AV18&gt;0,BA18/AV18,-0.1)</f>
        <v>78</v>
      </c>
      <c r="BG18" s="28" t="s">
        <v>45</v>
      </c>
      <c r="BH18" s="38">
        <f>IF(AV18&gt;0,BC18/AV18,-0.1)</f>
        <v>65</v>
      </c>
      <c r="BI18" s="37">
        <f>IF(AV18&gt;0,BF18-BH18,-0.1)</f>
        <v>13</v>
      </c>
    </row>
    <row r="19" spans="1:61" s="40" customFormat="1" ht="12.75">
      <c r="A19" s="40" t="s">
        <v>62</v>
      </c>
      <c r="B19" s="41" t="s">
        <v>56</v>
      </c>
      <c r="C19" s="42">
        <f>R19+AG19+AV19</f>
        <v>32</v>
      </c>
      <c r="D19" s="43">
        <f>S19+AH19+AW19</f>
        <v>10</v>
      </c>
      <c r="E19" s="42" t="s">
        <v>43</v>
      </c>
      <c r="F19" s="44">
        <f>U19+AJ19+AY19</f>
        <v>22</v>
      </c>
      <c r="G19" s="45">
        <f>IF(C19&gt;0,D19/C19,-0.001)</f>
        <v>0.3125</v>
      </c>
      <c r="H19" s="46">
        <f>W19+AL19+BA19</f>
        <v>2112</v>
      </c>
      <c r="I19" s="47" t="s">
        <v>45</v>
      </c>
      <c r="J19" s="48">
        <f>Y19+AN19+BC19</f>
        <v>2408</v>
      </c>
      <c r="K19" s="49">
        <f>IF(C19&gt;0,H19-J19,-9999)</f>
        <v>-296</v>
      </c>
      <c r="L19" s="50">
        <f>IF(C19&gt;0,H19/J19,-0.001)</f>
        <v>0.8770764119601329</v>
      </c>
      <c r="M19" s="51">
        <f>IF(C19&gt;0,H19/C19,-0.1)</f>
        <v>66</v>
      </c>
      <c r="N19" s="47" t="s">
        <v>45</v>
      </c>
      <c r="O19" s="52">
        <f>IF(C19&gt;0,J19/C19,-0.1)</f>
        <v>75.25</v>
      </c>
      <c r="P19" s="51">
        <f>IF(C19&gt;0,M19-O19,-0.1)</f>
        <v>-9.25</v>
      </c>
      <c r="Q19" s="39" t="s">
        <v>47</v>
      </c>
      <c r="R19" s="42">
        <f>S19+U19</f>
        <v>15</v>
      </c>
      <c r="S19" s="43">
        <f>'BL'!S19+PK!S19+'EC'!S19</f>
        <v>7</v>
      </c>
      <c r="T19" s="42" t="s">
        <v>43</v>
      </c>
      <c r="U19" s="44">
        <f>'BL'!U19+PK!U19+'EC'!U19</f>
        <v>8</v>
      </c>
      <c r="V19" s="45">
        <f>IF(R19&gt;0,S19/R19,-0.001)</f>
        <v>0.4666666666666667</v>
      </c>
      <c r="W19" s="46">
        <f>'BL'!W19+PK!W19+'EC'!W19</f>
        <v>1014</v>
      </c>
      <c r="X19" s="47" t="s">
        <v>45</v>
      </c>
      <c r="Y19" s="48">
        <f>'BL'!Y19+PK!Y19+'EC'!Y19</f>
        <v>1066</v>
      </c>
      <c r="Z19" s="49">
        <f>IF(R19&gt;0,W19-Y19,-9999)</f>
        <v>-52</v>
      </c>
      <c r="AA19" s="50">
        <f>IF(R19&gt;0,W19/Y19,-0.001)</f>
        <v>0.9512195121951219</v>
      </c>
      <c r="AB19" s="51">
        <f>IF(R19&gt;0,W19/R19,-0.1)</f>
        <v>67.6</v>
      </c>
      <c r="AC19" s="47" t="s">
        <v>45</v>
      </c>
      <c r="AD19" s="52">
        <f>IF(R19&gt;0,Y19/R19,-0.1)</f>
        <v>71.06666666666666</v>
      </c>
      <c r="AE19" s="51">
        <f>IF(R19&gt;0,AB19-AD19,-0.1)</f>
        <v>-3.4666666666666686</v>
      </c>
      <c r="AF19" s="39" t="s">
        <v>47</v>
      </c>
      <c r="AG19" s="42">
        <f>AH19+AJ19</f>
        <v>17</v>
      </c>
      <c r="AH19" s="43">
        <f>'BL'!AH19+PK!AH19+'EC'!AH19</f>
        <v>3</v>
      </c>
      <c r="AI19" s="42" t="s">
        <v>43</v>
      </c>
      <c r="AJ19" s="44">
        <f>'BL'!AJ19+PK!AJ19+'EC'!AJ19</f>
        <v>14</v>
      </c>
      <c r="AK19" s="45">
        <f>IF(AG19&gt;0,AH19/AG19,-0.001)</f>
        <v>0.17647058823529413</v>
      </c>
      <c r="AL19" s="46">
        <f>'BL'!AL19+PK!AL19+'EC'!AL19</f>
        <v>1098</v>
      </c>
      <c r="AM19" s="47" t="s">
        <v>45</v>
      </c>
      <c r="AN19" s="48">
        <f>'BL'!AN19+PK!AN19+'EC'!AN19</f>
        <v>1342</v>
      </c>
      <c r="AO19" s="49">
        <f>IF(AG19&gt;0,AL19-AN19,-9999)</f>
        <v>-244</v>
      </c>
      <c r="AP19" s="50">
        <f>IF(AG19&gt;0,AL19/AN19,-0.001)</f>
        <v>0.8181818181818182</v>
      </c>
      <c r="AQ19" s="51">
        <f>IF(AG19&gt;0,AL19/AG19,-0.1)</f>
        <v>64.58823529411765</v>
      </c>
      <c r="AR19" s="47" t="s">
        <v>45</v>
      </c>
      <c r="AS19" s="52">
        <f>IF(AG19&gt;0,AN19/AG19,-0.1)</f>
        <v>78.94117647058823</v>
      </c>
      <c r="AT19" s="51">
        <f>IF(AG19&gt;0,AQ19-AS19,-0.1)</f>
        <v>-14.35294117647058</v>
      </c>
      <c r="AU19" s="39" t="s">
        <v>47</v>
      </c>
      <c r="AV19" s="42">
        <f>AW19+AY19</f>
        <v>0</v>
      </c>
      <c r="AW19" s="43">
        <f>'BL'!AW19+PK!AW19+'EC'!AW19</f>
        <v>0</v>
      </c>
      <c r="AX19" s="42" t="s">
        <v>43</v>
      </c>
      <c r="AY19" s="44">
        <f>'BL'!AY19+PK!AY19+'EC'!AY19</f>
        <v>0</v>
      </c>
      <c r="AZ19" s="45">
        <f>IF(AV19&gt;0,AW19/AV19,-0.001)</f>
        <v>-0.001</v>
      </c>
      <c r="BA19" s="46">
        <f>'BL'!BA19+PK!BA19+'EC'!BA19</f>
        <v>0</v>
      </c>
      <c r="BB19" s="47" t="s">
        <v>45</v>
      </c>
      <c r="BC19" s="48">
        <f>'BL'!BC19+PK!BC19+'EC'!BC19</f>
        <v>0</v>
      </c>
      <c r="BD19" s="49">
        <f>IF(AV19&gt;0,BA19-BC19,-9999)</f>
        <v>-9999</v>
      </c>
      <c r="BE19" s="50">
        <f>IF(AV19&gt;0,BA19/BC19,-0.001)</f>
        <v>-0.001</v>
      </c>
      <c r="BF19" s="51">
        <f>IF(AV19&gt;0,BA19/AV19,-0.1)</f>
        <v>-0.1</v>
      </c>
      <c r="BG19" s="47" t="s">
        <v>45</v>
      </c>
      <c r="BH19" s="52">
        <f>IF(AV19&gt;0,BC19/AV19,-0.1)</f>
        <v>-0.1</v>
      </c>
      <c r="BI19" s="51">
        <f>IF(AV19&gt;0,BF19-BH19,-0.1)</f>
        <v>-0.1</v>
      </c>
    </row>
    <row r="20" spans="1:61" s="40" customFormat="1" ht="12.75">
      <c r="A20" s="27" t="s">
        <v>63</v>
      </c>
      <c r="B20" s="28" t="s">
        <v>56</v>
      </c>
      <c r="C20" s="29">
        <f>R20+AG20+AV20</f>
        <v>34</v>
      </c>
      <c r="D20" s="30">
        <f>S20+AH20+AW20</f>
        <v>23</v>
      </c>
      <c r="E20" s="29" t="s">
        <v>43</v>
      </c>
      <c r="F20" s="31">
        <f>U20+AJ20+AY20</f>
        <v>11</v>
      </c>
      <c r="G20" s="32">
        <f>IF(C20&gt;0,D20/C20,-0.001)</f>
        <v>0.6764705882352942</v>
      </c>
      <c r="H20" s="33">
        <f>W20+AL20+BA20</f>
        <v>2649</v>
      </c>
      <c r="I20" s="28" t="s">
        <v>45</v>
      </c>
      <c r="J20" s="34">
        <f>Y20+AN20+BC20</f>
        <v>2463</v>
      </c>
      <c r="K20" s="35">
        <f>IF(C20&gt;0,H20-J20,-9999)</f>
        <v>186</v>
      </c>
      <c r="L20" s="36">
        <f>IF(C20&gt;0,H20/J20,-0.001)</f>
        <v>1.0755176613885506</v>
      </c>
      <c r="M20" s="37">
        <f>IF(C20&gt;0,H20/C20,-0.1)</f>
        <v>77.91176470588235</v>
      </c>
      <c r="N20" s="28" t="s">
        <v>45</v>
      </c>
      <c r="O20" s="38">
        <f>IF(C20&gt;0,J20/C20,-0.1)</f>
        <v>72.44117647058823</v>
      </c>
      <c r="P20" s="37">
        <f>IF(C20&gt;0,M20-O20,-0.1)</f>
        <v>5.470588235294116</v>
      </c>
      <c r="Q20" s="39" t="s">
        <v>47</v>
      </c>
      <c r="R20" s="29">
        <f>S20+U20</f>
        <v>14</v>
      </c>
      <c r="S20" s="30">
        <f>'BL'!S20+PK!S20+'EC'!S20</f>
        <v>12</v>
      </c>
      <c r="T20" s="29" t="s">
        <v>43</v>
      </c>
      <c r="U20" s="31">
        <f>'BL'!U20+PK!U20+'EC'!U20</f>
        <v>2</v>
      </c>
      <c r="V20" s="32">
        <f>IF(R20&gt;0,S20/R20,-0.001)</f>
        <v>0.8571428571428571</v>
      </c>
      <c r="W20" s="33">
        <f>'BL'!W20+PK!W20+'EC'!W20</f>
        <v>1160</v>
      </c>
      <c r="X20" s="28" t="s">
        <v>45</v>
      </c>
      <c r="Y20" s="34">
        <f>'BL'!Y20+PK!Y20+'EC'!Y20</f>
        <v>1067</v>
      </c>
      <c r="Z20" s="35">
        <f>IF(R20&gt;0,W20-Y20,-9999)</f>
        <v>93</v>
      </c>
      <c r="AA20" s="36">
        <f>IF(R20&gt;0,W20/Y20,-0.001)</f>
        <v>1.0871602624179943</v>
      </c>
      <c r="AB20" s="37">
        <f>IF(R20&gt;0,W20/R20,-0.1)</f>
        <v>82.85714285714286</v>
      </c>
      <c r="AC20" s="28" t="s">
        <v>45</v>
      </c>
      <c r="AD20" s="38">
        <f>IF(R20&gt;0,Y20/R20,-0.1)</f>
        <v>76.21428571428571</v>
      </c>
      <c r="AE20" s="37">
        <f>IF(R20&gt;0,AB20-AD20,-0.1)</f>
        <v>6.642857142857153</v>
      </c>
      <c r="AF20" s="39" t="s">
        <v>47</v>
      </c>
      <c r="AG20" s="29">
        <f>AH20+AJ20</f>
        <v>18</v>
      </c>
      <c r="AH20" s="30">
        <f>'BL'!AH20+PK!AH20+'EC'!AH20</f>
        <v>10</v>
      </c>
      <c r="AI20" s="29" t="s">
        <v>43</v>
      </c>
      <c r="AJ20" s="31">
        <f>'BL'!AJ20+PK!AJ20+'EC'!AJ20</f>
        <v>8</v>
      </c>
      <c r="AK20" s="32">
        <f>IF(AG20&gt;0,AH20/AG20,-0.001)</f>
        <v>0.5555555555555556</v>
      </c>
      <c r="AL20" s="33">
        <f>'BL'!AL20+PK!AL20+'EC'!AL20</f>
        <v>1335</v>
      </c>
      <c r="AM20" s="28" t="s">
        <v>45</v>
      </c>
      <c r="AN20" s="34">
        <f>'BL'!AN20+PK!AN20+'EC'!AN20</f>
        <v>1241</v>
      </c>
      <c r="AO20" s="35">
        <f>IF(AG20&gt;0,AL20-AN20,-9999)</f>
        <v>94</v>
      </c>
      <c r="AP20" s="36">
        <f>IF(AG20&gt;0,AL20/AN20,-0.001)</f>
        <v>1.0757453666398067</v>
      </c>
      <c r="AQ20" s="37">
        <f>IF(AG20&gt;0,AL20/AG20,-0.1)</f>
        <v>74.16666666666667</v>
      </c>
      <c r="AR20" s="28" t="s">
        <v>45</v>
      </c>
      <c r="AS20" s="38">
        <f>IF(AG20&gt;0,AN20/AG20,-0.1)</f>
        <v>68.94444444444444</v>
      </c>
      <c r="AT20" s="37">
        <f>IF(AG20&gt;0,AQ20-AS20,-0.1)</f>
        <v>5.2222222222222285</v>
      </c>
      <c r="AU20" s="39" t="s">
        <v>47</v>
      </c>
      <c r="AV20" s="29">
        <f>AW20+AY20</f>
        <v>2</v>
      </c>
      <c r="AW20" s="30">
        <f>'BL'!AW20+PK!AW20+'EC'!AW20</f>
        <v>1</v>
      </c>
      <c r="AX20" s="29" t="s">
        <v>43</v>
      </c>
      <c r="AY20" s="31">
        <f>'BL'!AY20+PK!AY20+'EC'!AY20</f>
        <v>1</v>
      </c>
      <c r="AZ20" s="32">
        <f>IF(AV20&gt;0,AW20/AV20,-0.001)</f>
        <v>0.5</v>
      </c>
      <c r="BA20" s="33">
        <f>'BL'!BA20+PK!BA20+'EC'!BA20</f>
        <v>154</v>
      </c>
      <c r="BB20" s="28" t="s">
        <v>45</v>
      </c>
      <c r="BC20" s="34">
        <f>'BL'!BC20+PK!BC20+'EC'!BC20</f>
        <v>155</v>
      </c>
      <c r="BD20" s="35">
        <f>IF(AV20&gt;0,BA20-BC20,-9999)</f>
        <v>-1</v>
      </c>
      <c r="BE20" s="36">
        <f>IF(AV20&gt;0,BA20/BC20,-0.001)</f>
        <v>0.9935483870967742</v>
      </c>
      <c r="BF20" s="37">
        <f>IF(AV20&gt;0,BA20/AV20,-0.1)</f>
        <v>77</v>
      </c>
      <c r="BG20" s="28" t="s">
        <v>45</v>
      </c>
      <c r="BH20" s="38">
        <f>IF(AV20&gt;0,BC20/AV20,-0.1)</f>
        <v>77.5</v>
      </c>
      <c r="BI20" s="37">
        <f>IF(AV20&gt;0,BF20-BH20,-0.1)</f>
        <v>-0.5</v>
      </c>
    </row>
    <row r="21" spans="1:61" s="40" customFormat="1" ht="12.75">
      <c r="A21" s="40" t="s">
        <v>64</v>
      </c>
      <c r="B21" s="41" t="s">
        <v>56</v>
      </c>
      <c r="C21" s="42">
        <f>R21+AG21+AV21</f>
        <v>28</v>
      </c>
      <c r="D21" s="43">
        <f>S21+AH21+AW21</f>
        <v>17</v>
      </c>
      <c r="E21" s="42" t="s">
        <v>43</v>
      </c>
      <c r="F21" s="44">
        <f>U21+AJ21+AY21</f>
        <v>11</v>
      </c>
      <c r="G21" s="45">
        <f>IF(C21&gt;0,D21/C21,-0.001)</f>
        <v>0.6071428571428571</v>
      </c>
      <c r="H21" s="46">
        <f>W21+AL21+BA21</f>
        <v>2211</v>
      </c>
      <c r="I21" s="47" t="s">
        <v>45</v>
      </c>
      <c r="J21" s="48">
        <f>Y21+AN21+BC21</f>
        <v>2120</v>
      </c>
      <c r="K21" s="49">
        <f>IF(C21&gt;0,H21-J21,-9999)</f>
        <v>91</v>
      </c>
      <c r="L21" s="50">
        <f>IF(C21&gt;0,H21/J21,-0.001)</f>
        <v>1.0429245283018869</v>
      </c>
      <c r="M21" s="51">
        <f>IF(C21&gt;0,H21/C21,-0.1)</f>
        <v>78.96428571428571</v>
      </c>
      <c r="N21" s="47" t="s">
        <v>45</v>
      </c>
      <c r="O21" s="52">
        <f>IF(C21&gt;0,J21/C21,-0.1)</f>
        <v>75.71428571428571</v>
      </c>
      <c r="P21" s="51">
        <f>IF(C21&gt;0,M21-O21,-0.1)</f>
        <v>3.25</v>
      </c>
      <c r="Q21" s="39" t="s">
        <v>47</v>
      </c>
      <c r="R21" s="42">
        <f>S21+U21</f>
        <v>13</v>
      </c>
      <c r="S21" s="43">
        <f>'BL'!S21+PK!S21+'EC'!S21</f>
        <v>8</v>
      </c>
      <c r="T21" s="42" t="s">
        <v>43</v>
      </c>
      <c r="U21" s="44">
        <f>'BL'!U21+PK!U21+'EC'!U21</f>
        <v>5</v>
      </c>
      <c r="V21" s="45">
        <f>IF(R21&gt;0,S21/R21,-0.001)</f>
        <v>0.6153846153846154</v>
      </c>
      <c r="W21" s="46">
        <f>'BL'!W21+PK!W21+'EC'!W21</f>
        <v>1077</v>
      </c>
      <c r="X21" s="47" t="s">
        <v>45</v>
      </c>
      <c r="Y21" s="48">
        <f>'BL'!Y21+PK!Y21+'EC'!Y21</f>
        <v>998</v>
      </c>
      <c r="Z21" s="49">
        <f>IF(R21&gt;0,W21-Y21,-9999)</f>
        <v>79</v>
      </c>
      <c r="AA21" s="50">
        <f>IF(R21&gt;0,W21/Y21,-0.001)</f>
        <v>1.0791583166332666</v>
      </c>
      <c r="AB21" s="51">
        <f>IF(R21&gt;0,W21/R21,-0.1)</f>
        <v>82.84615384615384</v>
      </c>
      <c r="AC21" s="47" t="s">
        <v>45</v>
      </c>
      <c r="AD21" s="52">
        <f>IF(R21&gt;0,Y21/R21,-0.1)</f>
        <v>76.76923076923077</v>
      </c>
      <c r="AE21" s="51">
        <f>IF(R21&gt;0,AB21-AD21,-0.1)</f>
        <v>6.076923076923066</v>
      </c>
      <c r="AF21" s="39" t="s">
        <v>47</v>
      </c>
      <c r="AG21" s="42">
        <f>AH21+AJ21</f>
        <v>14</v>
      </c>
      <c r="AH21" s="43">
        <f>'BL'!AH21+PK!AH21+'EC'!AH21</f>
        <v>9</v>
      </c>
      <c r="AI21" s="42" t="s">
        <v>43</v>
      </c>
      <c r="AJ21" s="44">
        <f>'BL'!AJ21+PK!AJ21+'EC'!AJ21</f>
        <v>5</v>
      </c>
      <c r="AK21" s="45">
        <f>IF(AG21&gt;0,AH21/AG21,-0.001)</f>
        <v>0.6428571428571429</v>
      </c>
      <c r="AL21" s="46">
        <f>'BL'!AL21+PK!AL21+'EC'!AL21</f>
        <v>1063</v>
      </c>
      <c r="AM21" s="47" t="s">
        <v>45</v>
      </c>
      <c r="AN21" s="48">
        <f>'BL'!AN21+PK!AN21+'EC'!AN21</f>
        <v>1049</v>
      </c>
      <c r="AO21" s="49">
        <f>IF(AG21&gt;0,AL21-AN21,-9999)</f>
        <v>14</v>
      </c>
      <c r="AP21" s="50">
        <f>IF(AG21&gt;0,AL21/AN21,-0.001)</f>
        <v>1.013346043851287</v>
      </c>
      <c r="AQ21" s="51">
        <f>IF(AG21&gt;0,AL21/AG21,-0.1)</f>
        <v>75.92857142857143</v>
      </c>
      <c r="AR21" s="47" t="s">
        <v>45</v>
      </c>
      <c r="AS21" s="52">
        <f>IF(AG21&gt;0,AN21/AG21,-0.1)</f>
        <v>74.92857142857143</v>
      </c>
      <c r="AT21" s="51">
        <f>IF(AG21&gt;0,AQ21-AS21,-0.1)</f>
        <v>1</v>
      </c>
      <c r="AU21" s="39" t="s">
        <v>47</v>
      </c>
      <c r="AV21" s="42">
        <f>AW21+AY21</f>
        <v>1</v>
      </c>
      <c r="AW21" s="43">
        <f>'BL'!AW21+PK!AW21+'EC'!AW21</f>
        <v>0</v>
      </c>
      <c r="AX21" s="42" t="s">
        <v>43</v>
      </c>
      <c r="AY21" s="44">
        <f>'BL'!AY21+PK!AY21+'EC'!AY21</f>
        <v>1</v>
      </c>
      <c r="AZ21" s="45">
        <f>IF(AV21&gt;0,AW21/AV21,-0.001)</f>
        <v>0</v>
      </c>
      <c r="BA21" s="46">
        <f>'BL'!BA21+PK!BA21+'EC'!BA21</f>
        <v>71</v>
      </c>
      <c r="BB21" s="47" t="s">
        <v>45</v>
      </c>
      <c r="BC21" s="48">
        <f>'BL'!BC21+PK!BC21+'EC'!BC21</f>
        <v>73</v>
      </c>
      <c r="BD21" s="49">
        <f>IF(AV21&gt;0,BA21-BC21,-9999)</f>
        <v>-2</v>
      </c>
      <c r="BE21" s="50">
        <f>IF(AV21&gt;0,BA21/BC21,-0.001)</f>
        <v>0.9726027397260274</v>
      </c>
      <c r="BF21" s="51">
        <f>IF(AV21&gt;0,BA21/AV21,-0.1)</f>
        <v>71</v>
      </c>
      <c r="BG21" s="47" t="s">
        <v>45</v>
      </c>
      <c r="BH21" s="52">
        <f>IF(AV21&gt;0,BC21/AV21,-0.1)</f>
        <v>73</v>
      </c>
      <c r="BI21" s="51">
        <f>IF(AV21&gt;0,BF21-BH21,-0.1)</f>
        <v>-2</v>
      </c>
    </row>
    <row r="22" spans="1:61" s="40" customFormat="1" ht="12.75">
      <c r="A22" s="27" t="s">
        <v>65</v>
      </c>
      <c r="B22" s="28" t="s">
        <v>56</v>
      </c>
      <c r="C22" s="29">
        <f>R22+AG22+AV22</f>
        <v>28</v>
      </c>
      <c r="D22" s="30">
        <f>S22+AH22+AW22</f>
        <v>13</v>
      </c>
      <c r="E22" s="29" t="s">
        <v>43</v>
      </c>
      <c r="F22" s="31">
        <f>U22+AJ22+AY22</f>
        <v>15</v>
      </c>
      <c r="G22" s="32">
        <f>IF(C22&gt;0,D22/C22,-0.001)</f>
        <v>0.4642857142857143</v>
      </c>
      <c r="H22" s="33">
        <f>W22+AL22+BA22</f>
        <v>2197</v>
      </c>
      <c r="I22" s="28" t="s">
        <v>45</v>
      </c>
      <c r="J22" s="34">
        <f>Y22+AN22+BC22</f>
        <v>2212</v>
      </c>
      <c r="K22" s="35">
        <f>IF(C22&gt;0,H22-J22,-9999)</f>
        <v>-15</v>
      </c>
      <c r="L22" s="36">
        <f>IF(C22&gt;0,H22/J22,-0.001)</f>
        <v>0.9932188065099458</v>
      </c>
      <c r="M22" s="37">
        <f>IF(C22&gt;0,H22/C22,-0.1)</f>
        <v>78.46428571428571</v>
      </c>
      <c r="N22" s="28" t="s">
        <v>45</v>
      </c>
      <c r="O22" s="38">
        <f>IF(C22&gt;0,J22/C22,-0.1)</f>
        <v>79</v>
      </c>
      <c r="P22" s="37">
        <f>IF(C22&gt;0,M22-O22,-0.1)</f>
        <v>-0.5357142857142918</v>
      </c>
      <c r="Q22" s="39" t="s">
        <v>47</v>
      </c>
      <c r="R22" s="29">
        <f>S22+U22</f>
        <v>14</v>
      </c>
      <c r="S22" s="30">
        <f>'BL'!S22+PK!S22+'EC'!S22</f>
        <v>7</v>
      </c>
      <c r="T22" s="29" t="s">
        <v>43</v>
      </c>
      <c r="U22" s="31">
        <f>'BL'!U22+PK!U22+'EC'!U22</f>
        <v>7</v>
      </c>
      <c r="V22" s="32">
        <f>IF(R22&gt;0,S22/R22,-0.001)</f>
        <v>0.5</v>
      </c>
      <c r="W22" s="33">
        <f>'BL'!W22+PK!W22+'EC'!W22</f>
        <v>1148</v>
      </c>
      <c r="X22" s="28" t="s">
        <v>45</v>
      </c>
      <c r="Y22" s="34">
        <f>'BL'!Y22+PK!Y22+'EC'!Y22</f>
        <v>1118</v>
      </c>
      <c r="Z22" s="35">
        <f>IF(R22&gt;0,W22-Y22,-9999)</f>
        <v>30</v>
      </c>
      <c r="AA22" s="36">
        <f>IF(R22&gt;0,W22/Y22,-0.001)</f>
        <v>1.0268336314847943</v>
      </c>
      <c r="AB22" s="37">
        <f>IF(R22&gt;0,W22/R22,-0.1)</f>
        <v>82</v>
      </c>
      <c r="AC22" s="28" t="s">
        <v>45</v>
      </c>
      <c r="AD22" s="38">
        <f>IF(R22&gt;0,Y22/R22,-0.1)</f>
        <v>79.85714285714286</v>
      </c>
      <c r="AE22" s="37">
        <f>IF(R22&gt;0,AB22-AD22,-0.1)</f>
        <v>2.142857142857139</v>
      </c>
      <c r="AF22" s="39" t="s">
        <v>47</v>
      </c>
      <c r="AG22" s="29">
        <f>AH22+AJ22</f>
        <v>14</v>
      </c>
      <c r="AH22" s="30">
        <f>'BL'!AH22+PK!AH22+'EC'!AH22</f>
        <v>6</v>
      </c>
      <c r="AI22" s="29" t="s">
        <v>43</v>
      </c>
      <c r="AJ22" s="31">
        <f>'BL'!AJ22+PK!AJ22+'EC'!AJ22</f>
        <v>8</v>
      </c>
      <c r="AK22" s="32">
        <f>IF(AG22&gt;0,AH22/AG22,-0.001)</f>
        <v>0.42857142857142855</v>
      </c>
      <c r="AL22" s="33">
        <f>'BL'!AL22+PK!AL22+'EC'!AL22</f>
        <v>1049</v>
      </c>
      <c r="AM22" s="28" t="s">
        <v>45</v>
      </c>
      <c r="AN22" s="34">
        <f>'BL'!AN22+PK!AN22+'EC'!AN22</f>
        <v>1094</v>
      </c>
      <c r="AO22" s="35">
        <f>IF(AG22&gt;0,AL22-AN22,-9999)</f>
        <v>-45</v>
      </c>
      <c r="AP22" s="36">
        <f>IF(AG22&gt;0,AL22/AN22,-0.001)</f>
        <v>0.9588665447897623</v>
      </c>
      <c r="AQ22" s="37">
        <f>IF(AG22&gt;0,AL22/AG22,-0.1)</f>
        <v>74.92857142857143</v>
      </c>
      <c r="AR22" s="28" t="s">
        <v>45</v>
      </c>
      <c r="AS22" s="38">
        <f>IF(AG22&gt;0,AN22/AG22,-0.1)</f>
        <v>78.14285714285714</v>
      </c>
      <c r="AT22" s="37">
        <f>IF(AG22&gt;0,AQ22-AS22,-0.1)</f>
        <v>-3.214285714285708</v>
      </c>
      <c r="AU22" s="39" t="s">
        <v>47</v>
      </c>
      <c r="AV22" s="29">
        <f>AW22+AY22</f>
        <v>0</v>
      </c>
      <c r="AW22" s="30">
        <f>'BL'!AW22+PK!AW22+'EC'!AW22</f>
        <v>0</v>
      </c>
      <c r="AX22" s="29" t="s">
        <v>43</v>
      </c>
      <c r="AY22" s="31">
        <f>'BL'!AY22+PK!AY22+'EC'!AY22</f>
        <v>0</v>
      </c>
      <c r="AZ22" s="32">
        <f>IF(AV22&gt;0,AW22/AV22,-0.001)</f>
        <v>-0.001</v>
      </c>
      <c r="BA22" s="33">
        <f>'BL'!BA22+PK!BA22+'EC'!BA22</f>
        <v>0</v>
      </c>
      <c r="BB22" s="28" t="s">
        <v>45</v>
      </c>
      <c r="BC22" s="34">
        <f>'BL'!BC22+PK!BC22+'EC'!BC22</f>
        <v>0</v>
      </c>
      <c r="BD22" s="35">
        <f>IF(AV22&gt;0,BA22-BC22,-9999)</f>
        <v>-9999</v>
      </c>
      <c r="BE22" s="36">
        <f>IF(AV22&gt;0,BA22/BC22,-0.001)</f>
        <v>-0.001</v>
      </c>
      <c r="BF22" s="37">
        <f>IF(AV22&gt;0,BA22/AV22,-0.1)</f>
        <v>-0.1</v>
      </c>
      <c r="BG22" s="28" t="s">
        <v>45</v>
      </c>
      <c r="BH22" s="38">
        <f>IF(AV22&gt;0,BC22/AV22,-0.1)</f>
        <v>-0.1</v>
      </c>
      <c r="BI22" s="37">
        <f>IF(AV22&gt;0,BF22-BH22,-0.1)</f>
        <v>-0.1</v>
      </c>
    </row>
    <row r="23" spans="1:61" s="40" customFormat="1" ht="12.75">
      <c r="A23" s="40" t="s">
        <v>66</v>
      </c>
      <c r="B23" s="41" t="s">
        <v>56</v>
      </c>
      <c r="C23" s="42">
        <f>R23+AG23+AV23</f>
        <v>24</v>
      </c>
      <c r="D23" s="43">
        <f>S23+AH23+AW23</f>
        <v>9</v>
      </c>
      <c r="E23" s="42" t="s">
        <v>43</v>
      </c>
      <c r="F23" s="44">
        <f>U23+AJ23+AY23</f>
        <v>15</v>
      </c>
      <c r="G23" s="45">
        <f>IF(C23&gt;0,D23/C23,-0.001)</f>
        <v>0.375</v>
      </c>
      <c r="H23" s="46">
        <f>W23+AL23+BA23</f>
        <v>1591</v>
      </c>
      <c r="I23" s="47" t="s">
        <v>45</v>
      </c>
      <c r="J23" s="48">
        <f>Y23+AN23+BC23</f>
        <v>1607</v>
      </c>
      <c r="K23" s="49">
        <f>IF(C23&gt;0,H23-J23,-9999)</f>
        <v>-16</v>
      </c>
      <c r="L23" s="50">
        <f>IF(C23&gt;0,H23/J23,-0.001)</f>
        <v>0.9900435594275047</v>
      </c>
      <c r="M23" s="51">
        <f>IF(C23&gt;0,H23/C23,-0.1)</f>
        <v>66.29166666666667</v>
      </c>
      <c r="N23" s="47" t="s">
        <v>45</v>
      </c>
      <c r="O23" s="52">
        <f>IF(C23&gt;0,J23/C23,-0.1)</f>
        <v>66.95833333333333</v>
      </c>
      <c r="P23" s="51">
        <f>IF(C23&gt;0,M23-O23,-0.1)</f>
        <v>-0.6666666666666572</v>
      </c>
      <c r="Q23" s="39" t="s">
        <v>47</v>
      </c>
      <c r="R23" s="42">
        <f>S23+U23</f>
        <v>11</v>
      </c>
      <c r="S23" s="43">
        <f>'BL'!S23+PK!S23+'EC'!S23</f>
        <v>4</v>
      </c>
      <c r="T23" s="42" t="s">
        <v>43</v>
      </c>
      <c r="U23" s="44">
        <f>'BL'!U23+PK!U23+'EC'!U23</f>
        <v>7</v>
      </c>
      <c r="V23" s="45">
        <f>IF(R23&gt;0,S23/R23,-0.001)</f>
        <v>0.36363636363636365</v>
      </c>
      <c r="W23" s="46">
        <f>'BL'!W23+PK!W23+'EC'!W23</f>
        <v>746</v>
      </c>
      <c r="X23" s="47" t="s">
        <v>45</v>
      </c>
      <c r="Y23" s="48">
        <f>'BL'!Y23+PK!Y23+'EC'!Y23</f>
        <v>714</v>
      </c>
      <c r="Z23" s="49">
        <f>IF(R23&gt;0,W23-Y23,-9999)</f>
        <v>32</v>
      </c>
      <c r="AA23" s="50">
        <f>IF(R23&gt;0,W23/Y23,-0.001)</f>
        <v>1.0448179271708684</v>
      </c>
      <c r="AB23" s="51">
        <f>IF(R23&gt;0,W23/R23,-0.1)</f>
        <v>67.81818181818181</v>
      </c>
      <c r="AC23" s="47" t="s">
        <v>45</v>
      </c>
      <c r="AD23" s="52">
        <f>IF(R23&gt;0,Y23/R23,-0.1)</f>
        <v>64.9090909090909</v>
      </c>
      <c r="AE23" s="51">
        <f>IF(R23&gt;0,AB23-AD23,-0.1)</f>
        <v>2.9090909090909065</v>
      </c>
      <c r="AF23" s="39" t="s">
        <v>47</v>
      </c>
      <c r="AG23" s="42">
        <f>AH23+AJ23</f>
        <v>13</v>
      </c>
      <c r="AH23" s="43">
        <f>'BL'!AH23+PK!AH23+'EC'!AH23</f>
        <v>5</v>
      </c>
      <c r="AI23" s="42" t="s">
        <v>43</v>
      </c>
      <c r="AJ23" s="44">
        <f>'BL'!AJ23+PK!AJ23+'EC'!AJ23</f>
        <v>8</v>
      </c>
      <c r="AK23" s="45">
        <f>IF(AG23&gt;0,AH23/AG23,-0.001)</f>
        <v>0.38461538461538464</v>
      </c>
      <c r="AL23" s="46">
        <f>'BL'!AL23+PK!AL23+'EC'!AL23</f>
        <v>845</v>
      </c>
      <c r="AM23" s="47" t="s">
        <v>45</v>
      </c>
      <c r="AN23" s="48">
        <f>'BL'!AN23+PK!AN23+'EC'!AN23</f>
        <v>893</v>
      </c>
      <c r="AO23" s="49">
        <f>IF(AG23&gt;0,AL23-AN23,-9999)</f>
        <v>-48</v>
      </c>
      <c r="AP23" s="50">
        <f>IF(AG23&gt;0,AL23/AN23,-0.001)</f>
        <v>0.9462486002239642</v>
      </c>
      <c r="AQ23" s="51">
        <f>IF(AG23&gt;0,AL23/AG23,-0.1)</f>
        <v>65</v>
      </c>
      <c r="AR23" s="47" t="s">
        <v>45</v>
      </c>
      <c r="AS23" s="52">
        <f>IF(AG23&gt;0,AN23/AG23,-0.1)</f>
        <v>68.6923076923077</v>
      </c>
      <c r="AT23" s="51">
        <f>IF(AG23&gt;0,AQ23-AS23,-0.1)</f>
        <v>-3.6923076923076934</v>
      </c>
      <c r="AU23" s="39" t="s">
        <v>47</v>
      </c>
      <c r="AV23" s="42">
        <f>AW23+AY23</f>
        <v>0</v>
      </c>
      <c r="AW23" s="43">
        <f>'BL'!AW23+PK!AW23+'EC'!AW23</f>
        <v>0</v>
      </c>
      <c r="AX23" s="42" t="s">
        <v>43</v>
      </c>
      <c r="AY23" s="44">
        <f>'BL'!AY23+PK!AY23+'EC'!AY23</f>
        <v>0</v>
      </c>
      <c r="AZ23" s="45">
        <f>IF(AV23&gt;0,AW23/AV23,-0.001)</f>
        <v>-0.001</v>
      </c>
      <c r="BA23" s="46">
        <f>'BL'!BA23+PK!BA23+'EC'!BA23</f>
        <v>0</v>
      </c>
      <c r="BB23" s="47" t="s">
        <v>45</v>
      </c>
      <c r="BC23" s="48">
        <f>'BL'!BC23+PK!BC23+'EC'!BC23</f>
        <v>0</v>
      </c>
      <c r="BD23" s="49">
        <f>IF(AV23&gt;0,BA23-BC23,-9999)</f>
        <v>-9999</v>
      </c>
      <c r="BE23" s="50">
        <f>IF(AV23&gt;0,BA23/BC23,-0.001)</f>
        <v>-0.001</v>
      </c>
      <c r="BF23" s="51">
        <f>IF(AV23&gt;0,BA23/AV23,-0.1)</f>
        <v>-0.1</v>
      </c>
      <c r="BG23" s="47" t="s">
        <v>45</v>
      </c>
      <c r="BH23" s="52">
        <f>IF(AV23&gt;0,BC23/AV23,-0.1)</f>
        <v>-0.1</v>
      </c>
      <c r="BI23" s="51">
        <f>IF(AV23&gt;0,BF23-BH23,-0.1)</f>
        <v>-0.1</v>
      </c>
    </row>
    <row r="24" spans="1:61" s="40" customFormat="1" ht="12.75">
      <c r="A24" s="27" t="s">
        <v>67</v>
      </c>
      <c r="B24" s="28" t="s">
        <v>56</v>
      </c>
      <c r="C24" s="29">
        <f>R24+AG24+AV24</f>
        <v>28</v>
      </c>
      <c r="D24" s="30">
        <f>S24+AH24+AW24</f>
        <v>15</v>
      </c>
      <c r="E24" s="29" t="s">
        <v>43</v>
      </c>
      <c r="F24" s="31">
        <f>U24+AJ24+AY24</f>
        <v>13</v>
      </c>
      <c r="G24" s="32">
        <f>IF(C24&gt;0,D24/C24,-0.001)</f>
        <v>0.5357142857142857</v>
      </c>
      <c r="H24" s="33">
        <f>W24+AL24+BA24</f>
        <v>2160</v>
      </c>
      <c r="I24" s="28" t="s">
        <v>45</v>
      </c>
      <c r="J24" s="34">
        <f>Y24+AN24+BC24</f>
        <v>2031</v>
      </c>
      <c r="K24" s="35">
        <f>IF(C24&gt;0,H24-J24,-9999)</f>
        <v>129</v>
      </c>
      <c r="L24" s="36">
        <f>IF(C24&gt;0,H24/J24,-0.001)</f>
        <v>1.0635155096011817</v>
      </c>
      <c r="M24" s="37">
        <f>IF(C24&gt;0,H24/C24,-0.1)</f>
        <v>77.14285714285714</v>
      </c>
      <c r="N24" s="28" t="s">
        <v>45</v>
      </c>
      <c r="O24" s="38">
        <f>IF(C24&gt;0,J24/C24,-0.1)</f>
        <v>72.53571428571429</v>
      </c>
      <c r="P24" s="37">
        <f>IF(C24&gt;0,M24-O24,-0.1)</f>
        <v>4.607142857142847</v>
      </c>
      <c r="Q24" s="39" t="s">
        <v>47</v>
      </c>
      <c r="R24" s="29">
        <f>S24+U24</f>
        <v>13</v>
      </c>
      <c r="S24" s="30">
        <f>'BL'!S24+PK!S24+'EC'!S24</f>
        <v>10</v>
      </c>
      <c r="T24" s="29" t="s">
        <v>43</v>
      </c>
      <c r="U24" s="31">
        <f>'BL'!U24+PK!U24+'EC'!U24</f>
        <v>3</v>
      </c>
      <c r="V24" s="32">
        <f>IF(R24&gt;0,S24/R24,-0.001)</f>
        <v>0.7692307692307693</v>
      </c>
      <c r="W24" s="33">
        <f>'BL'!W24+PK!W24+'EC'!W24</f>
        <v>1022</v>
      </c>
      <c r="X24" s="28" t="s">
        <v>45</v>
      </c>
      <c r="Y24" s="34">
        <f>'BL'!Y24+PK!Y24+'EC'!Y24</f>
        <v>926</v>
      </c>
      <c r="Z24" s="35">
        <f>IF(R24&gt;0,W24-Y24,-9999)</f>
        <v>96</v>
      </c>
      <c r="AA24" s="36">
        <f>IF(R24&gt;0,W24/Y24,-0.001)</f>
        <v>1.1036717062634989</v>
      </c>
      <c r="AB24" s="37">
        <f>IF(R24&gt;0,W24/R24,-0.1)</f>
        <v>78.61538461538461</v>
      </c>
      <c r="AC24" s="28" t="s">
        <v>45</v>
      </c>
      <c r="AD24" s="38">
        <f>IF(R24&gt;0,Y24/R24,-0.1)</f>
        <v>71.23076923076923</v>
      </c>
      <c r="AE24" s="37">
        <f>IF(R24&gt;0,AB24-AD24,-0.1)</f>
        <v>7.384615384615387</v>
      </c>
      <c r="AF24" s="39" t="s">
        <v>47</v>
      </c>
      <c r="AG24" s="29">
        <f>AH24+AJ24</f>
        <v>15</v>
      </c>
      <c r="AH24" s="30">
        <f>'BL'!AH24+PK!AH24+'EC'!AH24</f>
        <v>5</v>
      </c>
      <c r="AI24" s="29" t="s">
        <v>43</v>
      </c>
      <c r="AJ24" s="31">
        <f>'BL'!AJ24+PK!AJ24+'EC'!AJ24</f>
        <v>10</v>
      </c>
      <c r="AK24" s="32">
        <f>IF(AG24&gt;0,AH24/AG24,-0.001)</f>
        <v>0.3333333333333333</v>
      </c>
      <c r="AL24" s="33">
        <f>'BL'!AL24+PK!AL24+'EC'!AL24</f>
        <v>1138</v>
      </c>
      <c r="AM24" s="28" t="s">
        <v>45</v>
      </c>
      <c r="AN24" s="34">
        <f>'BL'!AN24+PK!AN24+'EC'!AN24</f>
        <v>1105</v>
      </c>
      <c r="AO24" s="35">
        <f>IF(AG24&gt;0,AL24-AN24,-9999)</f>
        <v>33</v>
      </c>
      <c r="AP24" s="36">
        <f>IF(AG24&gt;0,AL24/AN24,-0.001)</f>
        <v>1.029864253393665</v>
      </c>
      <c r="AQ24" s="37">
        <f>IF(AG24&gt;0,AL24/AG24,-0.1)</f>
        <v>75.86666666666666</v>
      </c>
      <c r="AR24" s="28" t="s">
        <v>45</v>
      </c>
      <c r="AS24" s="38">
        <f>IF(AG24&gt;0,AN24/AG24,-0.1)</f>
        <v>73.66666666666667</v>
      </c>
      <c r="AT24" s="37">
        <f>IF(AG24&gt;0,AQ24-AS24,-0.1)</f>
        <v>2.1999999999999886</v>
      </c>
      <c r="AU24" s="39" t="s">
        <v>47</v>
      </c>
      <c r="AV24" s="29">
        <f>AW24+AY24</f>
        <v>0</v>
      </c>
      <c r="AW24" s="30">
        <f>'BL'!AW24+PK!AW24+'EC'!AW24</f>
        <v>0</v>
      </c>
      <c r="AX24" s="29" t="s">
        <v>43</v>
      </c>
      <c r="AY24" s="31">
        <f>'BL'!AY24+PK!AY24+'EC'!AY24</f>
        <v>0</v>
      </c>
      <c r="AZ24" s="32">
        <f>IF(AV24&gt;0,AW24/AV24,-0.001)</f>
        <v>-0.001</v>
      </c>
      <c r="BA24" s="33">
        <f>'BL'!BA24+PK!BA24+'EC'!BA24</f>
        <v>0</v>
      </c>
      <c r="BB24" s="28" t="s">
        <v>45</v>
      </c>
      <c r="BC24" s="34">
        <f>'BL'!BC24+PK!BC24+'EC'!BC24</f>
        <v>0</v>
      </c>
      <c r="BD24" s="35">
        <f>IF(AV24&gt;0,BA24-BC24,-9999)</f>
        <v>-9999</v>
      </c>
      <c r="BE24" s="36">
        <f>IF(AV24&gt;0,BA24/BC24,-0.001)</f>
        <v>-0.001</v>
      </c>
      <c r="BF24" s="37">
        <f>IF(AV24&gt;0,BA24/AV24,-0.1)</f>
        <v>-0.1</v>
      </c>
      <c r="BG24" s="28" t="s">
        <v>45</v>
      </c>
      <c r="BH24" s="38">
        <f>IF(AV24&gt;0,BC24/AV24,-0.1)</f>
        <v>-0.1</v>
      </c>
      <c r="BI24" s="37">
        <f>IF(AV24&gt;0,BF24-BH24,-0.1)</f>
        <v>-0.1</v>
      </c>
    </row>
    <row r="25" spans="1:61" s="40" customFormat="1" ht="12.75">
      <c r="A25" s="40" t="s">
        <v>68</v>
      </c>
      <c r="B25" s="41" t="s">
        <v>56</v>
      </c>
      <c r="C25" s="42">
        <f>R25+AG25+AV25</f>
        <v>31</v>
      </c>
      <c r="D25" s="43">
        <f>S25+AH25+AW25</f>
        <v>20</v>
      </c>
      <c r="E25" s="42" t="s">
        <v>43</v>
      </c>
      <c r="F25" s="44">
        <f>U25+AJ25+AY25</f>
        <v>11</v>
      </c>
      <c r="G25" s="45">
        <f>IF(C25&gt;0,D25/C25,-0.001)</f>
        <v>0.6451612903225806</v>
      </c>
      <c r="H25" s="46">
        <f>W25+AL25+BA25</f>
        <v>2283</v>
      </c>
      <c r="I25" s="47" t="s">
        <v>45</v>
      </c>
      <c r="J25" s="48">
        <f>Y25+AN25+BC25</f>
        <v>2134</v>
      </c>
      <c r="K25" s="49">
        <f>IF(C25&gt;0,H25-J25,-9999)</f>
        <v>149</v>
      </c>
      <c r="L25" s="50">
        <f>IF(C25&gt;0,H25/J25,-0.001)</f>
        <v>1.069821930646673</v>
      </c>
      <c r="M25" s="51">
        <f>IF(C25&gt;0,H25/C25,-0.1)</f>
        <v>73.64516129032258</v>
      </c>
      <c r="N25" s="47" t="s">
        <v>45</v>
      </c>
      <c r="O25" s="52">
        <f>IF(C25&gt;0,J25/C25,-0.1)</f>
        <v>68.83870967741936</v>
      </c>
      <c r="P25" s="51">
        <f>IF(C25&gt;0,M25-O25,-0.1)</f>
        <v>4.806451612903217</v>
      </c>
      <c r="Q25" s="39" t="s">
        <v>47</v>
      </c>
      <c r="R25" s="42">
        <f>S25+U25</f>
        <v>15</v>
      </c>
      <c r="S25" s="43">
        <f>'BL'!S25+PK!S25+'EC'!S25</f>
        <v>10</v>
      </c>
      <c r="T25" s="42" t="s">
        <v>43</v>
      </c>
      <c r="U25" s="44">
        <f>'BL'!U25+PK!U25+'EC'!U25</f>
        <v>5</v>
      </c>
      <c r="V25" s="45">
        <f>IF(R25&gt;0,S25/R25,-0.001)</f>
        <v>0.6666666666666666</v>
      </c>
      <c r="W25" s="46">
        <f>'BL'!W25+PK!W25+'EC'!W25</f>
        <v>1117</v>
      </c>
      <c r="X25" s="47" t="s">
        <v>45</v>
      </c>
      <c r="Y25" s="48">
        <f>'BL'!Y25+PK!Y25+'EC'!Y25</f>
        <v>1009</v>
      </c>
      <c r="Z25" s="49">
        <f>IF(R25&gt;0,W25-Y25,-9999)</f>
        <v>108</v>
      </c>
      <c r="AA25" s="50">
        <f>IF(R25&gt;0,W25/Y25,-0.001)</f>
        <v>1.1070366699702676</v>
      </c>
      <c r="AB25" s="51">
        <f>IF(R25&gt;0,W25/R25,-0.1)</f>
        <v>74.46666666666667</v>
      </c>
      <c r="AC25" s="47" t="s">
        <v>45</v>
      </c>
      <c r="AD25" s="52">
        <f>IF(R25&gt;0,Y25/R25,-0.1)</f>
        <v>67.26666666666667</v>
      </c>
      <c r="AE25" s="51">
        <f>IF(R25&gt;0,AB25-AD25,-0.1)</f>
        <v>7.200000000000003</v>
      </c>
      <c r="AF25" s="39" t="s">
        <v>47</v>
      </c>
      <c r="AG25" s="42">
        <f>AH25+AJ25</f>
        <v>15</v>
      </c>
      <c r="AH25" s="43">
        <f>'BL'!AH25+PK!AH25+'EC'!AH25</f>
        <v>9</v>
      </c>
      <c r="AI25" s="42" t="s">
        <v>43</v>
      </c>
      <c r="AJ25" s="44">
        <f>'BL'!AJ25+PK!AJ25+'EC'!AJ25</f>
        <v>6</v>
      </c>
      <c r="AK25" s="45">
        <f>IF(AG25&gt;0,AH25/AG25,-0.001)</f>
        <v>0.6</v>
      </c>
      <c r="AL25" s="46">
        <f>'BL'!AL25+PK!AL25+'EC'!AL25</f>
        <v>1079</v>
      </c>
      <c r="AM25" s="47" t="s">
        <v>45</v>
      </c>
      <c r="AN25" s="48">
        <f>'BL'!AN25+PK!AN25+'EC'!AN25</f>
        <v>1052</v>
      </c>
      <c r="AO25" s="49">
        <f>IF(AG25&gt;0,AL25-AN25,-9999)</f>
        <v>27</v>
      </c>
      <c r="AP25" s="50">
        <f>IF(AG25&gt;0,AL25/AN25,-0.001)</f>
        <v>1.0256653992395437</v>
      </c>
      <c r="AQ25" s="51">
        <f>IF(AG25&gt;0,AL25/AG25,-0.1)</f>
        <v>71.93333333333334</v>
      </c>
      <c r="AR25" s="47" t="s">
        <v>45</v>
      </c>
      <c r="AS25" s="52">
        <f>IF(AG25&gt;0,AN25/AG25,-0.1)</f>
        <v>70.13333333333334</v>
      </c>
      <c r="AT25" s="51">
        <f>IF(AG25&gt;0,AQ25-AS25,-0.1)</f>
        <v>1.7999999999999972</v>
      </c>
      <c r="AU25" s="39" t="s">
        <v>47</v>
      </c>
      <c r="AV25" s="42">
        <f>AW25+AY25</f>
        <v>1</v>
      </c>
      <c r="AW25" s="43">
        <f>'BL'!AW25+PK!AW25+'EC'!AW25</f>
        <v>1</v>
      </c>
      <c r="AX25" s="42" t="s">
        <v>43</v>
      </c>
      <c r="AY25" s="44">
        <f>'BL'!AY25+PK!AY25+'EC'!AY25</f>
        <v>0</v>
      </c>
      <c r="AZ25" s="45">
        <f>IF(AV25&gt;0,AW25/AV25,-0.001)</f>
        <v>1</v>
      </c>
      <c r="BA25" s="46">
        <f>'BL'!BA25+PK!BA25+'EC'!BA25</f>
        <v>87</v>
      </c>
      <c r="BB25" s="47" t="s">
        <v>45</v>
      </c>
      <c r="BC25" s="48">
        <f>'BL'!BC25+PK!BC25+'EC'!BC25</f>
        <v>73</v>
      </c>
      <c r="BD25" s="49">
        <f>IF(AV25&gt;0,BA25-BC25,-9999)</f>
        <v>14</v>
      </c>
      <c r="BE25" s="50">
        <f>IF(AV25&gt;0,BA25/BC25,-0.001)</f>
        <v>1.1917808219178083</v>
      </c>
      <c r="BF25" s="51">
        <f>IF(AV25&gt;0,BA25/AV25,-0.1)</f>
        <v>87</v>
      </c>
      <c r="BG25" s="47" t="s">
        <v>45</v>
      </c>
      <c r="BH25" s="52">
        <f>IF(AV25&gt;0,BC25/AV25,-0.1)</f>
        <v>73</v>
      </c>
      <c r="BI25" s="51">
        <f>IF(AV25&gt;0,BF25-BH25,-0.1)</f>
        <v>14</v>
      </c>
    </row>
    <row r="26" spans="1:61" s="40" customFormat="1" ht="12.75">
      <c r="A26" s="27" t="s">
        <v>69</v>
      </c>
      <c r="B26" s="28" t="s">
        <v>56</v>
      </c>
      <c r="C26" s="29">
        <f>R26+AG26+AV26</f>
        <v>34</v>
      </c>
      <c r="D26" s="30">
        <f>S26+AH26+AW26</f>
        <v>26</v>
      </c>
      <c r="E26" s="29" t="s">
        <v>43</v>
      </c>
      <c r="F26" s="31">
        <f>U26+AJ26+AY26</f>
        <v>8</v>
      </c>
      <c r="G26" s="32">
        <f>IF(C26&gt;0,D26/C26,-0.001)</f>
        <v>0.7647058823529411</v>
      </c>
      <c r="H26" s="33">
        <f>W26+AL26+BA26</f>
        <v>2515</v>
      </c>
      <c r="I26" s="28" t="s">
        <v>45</v>
      </c>
      <c r="J26" s="34">
        <f>Y26+AN26+BC26</f>
        <v>2151</v>
      </c>
      <c r="K26" s="35">
        <f>IF(C26&gt;0,H26-J26,-9999)</f>
        <v>364</v>
      </c>
      <c r="L26" s="36">
        <f>IF(C26&gt;0,H26/J26,-0.001)</f>
        <v>1.1692236169223618</v>
      </c>
      <c r="M26" s="37">
        <f>IF(C26&gt;0,H26/C26,-0.1)</f>
        <v>73.97058823529412</v>
      </c>
      <c r="N26" s="28" t="s">
        <v>45</v>
      </c>
      <c r="O26" s="38">
        <f>IF(C26&gt;0,J26/C26,-0.1)</f>
        <v>63.26470588235294</v>
      </c>
      <c r="P26" s="37">
        <f>IF(C26&gt;0,M26-O26,-0.1)</f>
        <v>10.705882352941174</v>
      </c>
      <c r="Q26" s="39" t="s">
        <v>47</v>
      </c>
      <c r="R26" s="29">
        <f>S26+U26</f>
        <v>15</v>
      </c>
      <c r="S26" s="30">
        <f>'BL'!S26+PK!S26+'EC'!S26</f>
        <v>14</v>
      </c>
      <c r="T26" s="29" t="s">
        <v>43</v>
      </c>
      <c r="U26" s="31">
        <f>'BL'!U26+PK!U26+'EC'!U26</f>
        <v>1</v>
      </c>
      <c r="V26" s="32">
        <f>IF(R26&gt;0,S26/R26,-0.001)</f>
        <v>0.9333333333333333</v>
      </c>
      <c r="W26" s="33">
        <f>'BL'!W26+PK!W26+'EC'!W26</f>
        <v>1131</v>
      </c>
      <c r="X26" s="28" t="s">
        <v>45</v>
      </c>
      <c r="Y26" s="34">
        <f>'BL'!Y26+PK!Y26+'EC'!Y26</f>
        <v>912</v>
      </c>
      <c r="Z26" s="35">
        <f>IF(R26&gt;0,W26-Y26,-9999)</f>
        <v>219</v>
      </c>
      <c r="AA26" s="36">
        <f>IF(R26&gt;0,W26/Y26,-0.001)</f>
        <v>1.2401315789473684</v>
      </c>
      <c r="AB26" s="37">
        <f>IF(R26&gt;0,W26/R26,-0.1)</f>
        <v>75.4</v>
      </c>
      <c r="AC26" s="28" t="s">
        <v>45</v>
      </c>
      <c r="AD26" s="38">
        <f>IF(R26&gt;0,Y26/R26,-0.1)</f>
        <v>60.8</v>
      </c>
      <c r="AE26" s="37">
        <f>IF(R26&gt;0,AB26-AD26,-0.1)</f>
        <v>14.600000000000009</v>
      </c>
      <c r="AF26" s="39" t="s">
        <v>47</v>
      </c>
      <c r="AG26" s="29">
        <f>AH26+AJ26</f>
        <v>16</v>
      </c>
      <c r="AH26" s="30">
        <f>'BL'!AH26+PK!AH26+'EC'!AH26</f>
        <v>10</v>
      </c>
      <c r="AI26" s="29" t="s">
        <v>43</v>
      </c>
      <c r="AJ26" s="31">
        <f>'BL'!AJ26+PK!AJ26+'EC'!AJ26</f>
        <v>6</v>
      </c>
      <c r="AK26" s="32">
        <f>IF(AG26&gt;0,AH26/AG26,-0.001)</f>
        <v>0.625</v>
      </c>
      <c r="AL26" s="33">
        <f>'BL'!AL26+PK!AL26+'EC'!AL26</f>
        <v>1191</v>
      </c>
      <c r="AM26" s="28" t="s">
        <v>45</v>
      </c>
      <c r="AN26" s="34">
        <f>'BL'!AN26+PK!AN26+'EC'!AN26</f>
        <v>1067</v>
      </c>
      <c r="AO26" s="35">
        <f>IF(AG26&gt;0,AL26-AN26,-9999)</f>
        <v>124</v>
      </c>
      <c r="AP26" s="36">
        <f>IF(AG26&gt;0,AL26/AN26,-0.001)</f>
        <v>1.1162136832239924</v>
      </c>
      <c r="AQ26" s="37">
        <f>IF(AG26&gt;0,AL26/AG26,-0.1)</f>
        <v>74.4375</v>
      </c>
      <c r="AR26" s="28" t="s">
        <v>45</v>
      </c>
      <c r="AS26" s="38">
        <f>IF(AG26&gt;0,AN26/AG26,-0.1)</f>
        <v>66.6875</v>
      </c>
      <c r="AT26" s="37">
        <f>IF(AG26&gt;0,AQ26-AS26,-0.1)</f>
        <v>7.75</v>
      </c>
      <c r="AU26" s="39" t="s">
        <v>47</v>
      </c>
      <c r="AV26" s="29">
        <f>AW26+AY26</f>
        <v>3</v>
      </c>
      <c r="AW26" s="30">
        <f>'BL'!AW26+PK!AW26+'EC'!AW26</f>
        <v>2</v>
      </c>
      <c r="AX26" s="29" t="s">
        <v>43</v>
      </c>
      <c r="AY26" s="31">
        <f>'BL'!AY26+PK!AY26+'EC'!AY26</f>
        <v>1</v>
      </c>
      <c r="AZ26" s="32">
        <f>IF(AV26&gt;0,AW26/AV26,-0.001)</f>
        <v>0.6666666666666666</v>
      </c>
      <c r="BA26" s="33">
        <f>'BL'!BA26+PK!BA26+'EC'!BA26</f>
        <v>193</v>
      </c>
      <c r="BB26" s="28" t="s">
        <v>45</v>
      </c>
      <c r="BC26" s="34">
        <f>'BL'!BC26+PK!BC26+'EC'!BC26</f>
        <v>172</v>
      </c>
      <c r="BD26" s="35">
        <f>IF(AV26&gt;0,BA26-BC26,-9999)</f>
        <v>21</v>
      </c>
      <c r="BE26" s="36">
        <f>IF(AV26&gt;0,BA26/BC26,-0.001)</f>
        <v>1.122093023255814</v>
      </c>
      <c r="BF26" s="37">
        <f>IF(AV26&gt;0,BA26/AV26,-0.1)</f>
        <v>64.33333333333333</v>
      </c>
      <c r="BG26" s="28" t="s">
        <v>45</v>
      </c>
      <c r="BH26" s="38">
        <f>IF(AV26&gt;0,BC26/AV26,-0.1)</f>
        <v>57.333333333333336</v>
      </c>
      <c r="BI26" s="37">
        <f>IF(AV26&gt;0,BF26-BH26,-0.1)</f>
        <v>6.999999999999993</v>
      </c>
    </row>
    <row r="27" spans="1:61" s="40" customFormat="1" ht="12.75">
      <c r="A27" s="40" t="s">
        <v>70</v>
      </c>
      <c r="B27" s="41" t="s">
        <v>56</v>
      </c>
      <c r="C27" s="42">
        <f>R27+AG27+AV27</f>
        <v>30</v>
      </c>
      <c r="D27" s="43">
        <f>S27+AH27+AW27</f>
        <v>16</v>
      </c>
      <c r="E27" s="42" t="s">
        <v>43</v>
      </c>
      <c r="F27" s="44">
        <f>U27+AJ27+AY27</f>
        <v>14</v>
      </c>
      <c r="G27" s="45">
        <f>IF(C27&gt;0,D27/C27,-0.001)</f>
        <v>0.5333333333333333</v>
      </c>
      <c r="H27" s="46">
        <f>W27+AL27+BA27</f>
        <v>2212</v>
      </c>
      <c r="I27" s="47" t="s">
        <v>45</v>
      </c>
      <c r="J27" s="48">
        <f>Y27+AN27+BC27</f>
        <v>2069</v>
      </c>
      <c r="K27" s="49">
        <f>IF(C27&gt;0,H27-J27,-9999)</f>
        <v>143</v>
      </c>
      <c r="L27" s="50">
        <f>IF(C27&gt;0,H27/J27,-0.001)</f>
        <v>1.069115514741421</v>
      </c>
      <c r="M27" s="51">
        <f>IF(C27&gt;0,H27/C27,-0.1)</f>
        <v>73.73333333333333</v>
      </c>
      <c r="N27" s="47" t="s">
        <v>45</v>
      </c>
      <c r="O27" s="52">
        <f>IF(C27&gt;0,J27/C27,-0.1)</f>
        <v>68.96666666666667</v>
      </c>
      <c r="P27" s="51">
        <f>IF(C27&gt;0,M27-O27,-0.1)</f>
        <v>4.766666666666666</v>
      </c>
      <c r="Q27" s="39" t="s">
        <v>47</v>
      </c>
      <c r="R27" s="42">
        <f>S27+U27</f>
        <v>14</v>
      </c>
      <c r="S27" s="43">
        <f>'BL'!S27+PK!S27+'EC'!S27</f>
        <v>10</v>
      </c>
      <c r="T27" s="42" t="s">
        <v>43</v>
      </c>
      <c r="U27" s="44">
        <f>'BL'!U27+PK!U27+'EC'!U27</f>
        <v>4</v>
      </c>
      <c r="V27" s="45">
        <f>IF(R27&gt;0,S27/R27,-0.001)</f>
        <v>0.7142857142857143</v>
      </c>
      <c r="W27" s="46">
        <f>'BL'!W27+PK!W27+'EC'!W27</f>
        <v>1064</v>
      </c>
      <c r="X27" s="47" t="s">
        <v>45</v>
      </c>
      <c r="Y27" s="48">
        <f>'BL'!Y27+PK!Y27+'EC'!Y27</f>
        <v>934</v>
      </c>
      <c r="Z27" s="49">
        <f>IF(R27&gt;0,W27-Y27,-9999)</f>
        <v>130</v>
      </c>
      <c r="AA27" s="50">
        <f>IF(R27&gt;0,W27/Y27,-0.001)</f>
        <v>1.139186295503212</v>
      </c>
      <c r="AB27" s="51">
        <f>IF(R27&gt;0,W27/R27,-0.1)</f>
        <v>76</v>
      </c>
      <c r="AC27" s="47" t="s">
        <v>45</v>
      </c>
      <c r="AD27" s="52">
        <f>IF(R27&gt;0,Y27/R27,-0.1)</f>
        <v>66.71428571428571</v>
      </c>
      <c r="AE27" s="51">
        <f>IF(R27&gt;0,AB27-AD27,-0.1)</f>
        <v>9.285714285714292</v>
      </c>
      <c r="AF27" s="39" t="s">
        <v>47</v>
      </c>
      <c r="AG27" s="42">
        <f>AH27+AJ27</f>
        <v>15</v>
      </c>
      <c r="AH27" s="43">
        <f>'BL'!AH27+PK!AH27+'EC'!AH27</f>
        <v>6</v>
      </c>
      <c r="AI27" s="42" t="s">
        <v>43</v>
      </c>
      <c r="AJ27" s="44">
        <f>'BL'!AJ27+PK!AJ27+'EC'!AJ27</f>
        <v>9</v>
      </c>
      <c r="AK27" s="45">
        <f>IF(AG27&gt;0,AH27/AG27,-0.001)</f>
        <v>0.4</v>
      </c>
      <c r="AL27" s="46">
        <f>'BL'!AL27+PK!AL27+'EC'!AL27</f>
        <v>1082</v>
      </c>
      <c r="AM27" s="47" t="s">
        <v>45</v>
      </c>
      <c r="AN27" s="48">
        <f>'BL'!AN27+PK!AN27+'EC'!AN27</f>
        <v>1065</v>
      </c>
      <c r="AO27" s="49">
        <f>IF(AG27&gt;0,AL27-AN27,-9999)</f>
        <v>17</v>
      </c>
      <c r="AP27" s="50">
        <f>IF(AG27&gt;0,AL27/AN27,-0.001)</f>
        <v>1.015962441314554</v>
      </c>
      <c r="AQ27" s="51">
        <f>IF(AG27&gt;0,AL27/AG27,-0.1)</f>
        <v>72.13333333333334</v>
      </c>
      <c r="AR27" s="47" t="s">
        <v>45</v>
      </c>
      <c r="AS27" s="52">
        <f>IF(AG27&gt;0,AN27/AG27,-0.1)</f>
        <v>71</v>
      </c>
      <c r="AT27" s="51">
        <f>IF(AG27&gt;0,AQ27-AS27,-0.1)</f>
        <v>1.13333333333334</v>
      </c>
      <c r="AU27" s="39" t="s">
        <v>47</v>
      </c>
      <c r="AV27" s="42">
        <f>AW27+AY27</f>
        <v>1</v>
      </c>
      <c r="AW27" s="43">
        <f>'BL'!AW27+PK!AW27+'EC'!AW27</f>
        <v>0</v>
      </c>
      <c r="AX27" s="42" t="s">
        <v>43</v>
      </c>
      <c r="AY27" s="44">
        <f>'BL'!AY27+PK!AY27+'EC'!AY27</f>
        <v>1</v>
      </c>
      <c r="AZ27" s="45">
        <f>IF(AV27&gt;0,AW27/AV27,-0.001)</f>
        <v>0</v>
      </c>
      <c r="BA27" s="46">
        <f>'BL'!BA27+PK!BA27+'EC'!BA27</f>
        <v>66</v>
      </c>
      <c r="BB27" s="47" t="s">
        <v>45</v>
      </c>
      <c r="BC27" s="48">
        <f>'BL'!BC27+PK!BC27+'EC'!BC27</f>
        <v>70</v>
      </c>
      <c r="BD27" s="49">
        <f>IF(AV27&gt;0,BA27-BC27,-9999)</f>
        <v>-4</v>
      </c>
      <c r="BE27" s="50">
        <f>IF(AV27&gt;0,BA27/BC27,-0.001)</f>
        <v>0.9428571428571428</v>
      </c>
      <c r="BF27" s="51">
        <f>IF(AV27&gt;0,BA27/AV27,-0.1)</f>
        <v>66</v>
      </c>
      <c r="BG27" s="47" t="s">
        <v>45</v>
      </c>
      <c r="BH27" s="52">
        <f>IF(AV27&gt;0,BC27/AV27,-0.1)</f>
        <v>70</v>
      </c>
      <c r="BI27" s="51">
        <f>IF(AV27&gt;0,BF27-BH27,-0.1)</f>
        <v>-4</v>
      </c>
    </row>
    <row r="28" spans="1:61" s="40" customFormat="1" ht="12.75">
      <c r="A28" s="27" t="s">
        <v>71</v>
      </c>
      <c r="B28" s="28" t="s">
        <v>56</v>
      </c>
      <c r="C28" s="29">
        <f>R28+AG28+AV28</f>
        <v>25</v>
      </c>
      <c r="D28" s="30">
        <f>S28+AH28+AW28</f>
        <v>10</v>
      </c>
      <c r="E28" s="29" t="s">
        <v>43</v>
      </c>
      <c r="F28" s="31">
        <f>U28+AJ28+AY28</f>
        <v>15</v>
      </c>
      <c r="G28" s="32">
        <f>IF(C28&gt;0,D28/C28,-0.001)</f>
        <v>0.4</v>
      </c>
      <c r="H28" s="33">
        <f>W28+AL28+BA28</f>
        <v>1726</v>
      </c>
      <c r="I28" s="28" t="s">
        <v>45</v>
      </c>
      <c r="J28" s="34">
        <f>Y28+AN28+BC28</f>
        <v>1708</v>
      </c>
      <c r="K28" s="35">
        <f>IF(C28&gt;0,H28-J28,-9999)</f>
        <v>18</v>
      </c>
      <c r="L28" s="36">
        <f>IF(C28&gt;0,H28/J28,-0.001)</f>
        <v>1.0105386416861826</v>
      </c>
      <c r="M28" s="37">
        <f>IF(C28&gt;0,H28/C28,-0.1)</f>
        <v>69.04</v>
      </c>
      <c r="N28" s="28" t="s">
        <v>45</v>
      </c>
      <c r="O28" s="38">
        <f>IF(C28&gt;0,J28/C28,-0.1)</f>
        <v>68.32</v>
      </c>
      <c r="P28" s="37">
        <f>IF(C28&gt;0,M28-O28,-0.1)</f>
        <v>0.7200000000000131</v>
      </c>
      <c r="Q28" s="39" t="s">
        <v>47</v>
      </c>
      <c r="R28" s="29">
        <f>S28+U28</f>
        <v>11</v>
      </c>
      <c r="S28" s="30">
        <f>'BL'!S28+PK!S28+'EC'!S28</f>
        <v>4</v>
      </c>
      <c r="T28" s="29" t="s">
        <v>43</v>
      </c>
      <c r="U28" s="31">
        <f>'BL'!U28+PK!U28+'EC'!U28</f>
        <v>7</v>
      </c>
      <c r="V28" s="32">
        <f>IF(R28&gt;0,S28/R28,-0.001)</f>
        <v>0.36363636363636365</v>
      </c>
      <c r="W28" s="33">
        <f>'BL'!W28+PK!W28+'EC'!W28</f>
        <v>709</v>
      </c>
      <c r="X28" s="28" t="s">
        <v>45</v>
      </c>
      <c r="Y28" s="34">
        <f>'BL'!Y28+PK!Y28+'EC'!Y28</f>
        <v>738</v>
      </c>
      <c r="Z28" s="35">
        <f>IF(R28&gt;0,W28-Y28,-9999)</f>
        <v>-29</v>
      </c>
      <c r="AA28" s="36">
        <f>IF(R28&gt;0,W28/Y28,-0.001)</f>
        <v>0.9607046070460704</v>
      </c>
      <c r="AB28" s="37">
        <f>IF(R28&gt;0,W28/R28,-0.1)</f>
        <v>64.45454545454545</v>
      </c>
      <c r="AC28" s="28" t="s">
        <v>45</v>
      </c>
      <c r="AD28" s="38">
        <f>IF(R28&gt;0,Y28/R28,-0.1)</f>
        <v>67.0909090909091</v>
      </c>
      <c r="AE28" s="37">
        <f>IF(R28&gt;0,AB28-AD28,-0.1)</f>
        <v>-2.6363636363636402</v>
      </c>
      <c r="AF28" s="39" t="s">
        <v>47</v>
      </c>
      <c r="AG28" s="29">
        <f>AH28+AJ28</f>
        <v>14</v>
      </c>
      <c r="AH28" s="30">
        <f>'BL'!AH28+PK!AH28+'EC'!AH28</f>
        <v>6</v>
      </c>
      <c r="AI28" s="29" t="s">
        <v>43</v>
      </c>
      <c r="AJ28" s="31">
        <f>'BL'!AJ28+PK!AJ28+'EC'!AJ28</f>
        <v>8</v>
      </c>
      <c r="AK28" s="32">
        <f>IF(AG28&gt;0,AH28/AG28,-0.001)</f>
        <v>0.42857142857142855</v>
      </c>
      <c r="AL28" s="33">
        <f>'BL'!AL28+PK!AL28+'EC'!AL28</f>
        <v>1017</v>
      </c>
      <c r="AM28" s="28" t="s">
        <v>45</v>
      </c>
      <c r="AN28" s="34">
        <f>'BL'!AN28+PK!AN28+'EC'!AN28</f>
        <v>970</v>
      </c>
      <c r="AO28" s="35">
        <f>IF(AG28&gt;0,AL28-AN28,-9999)</f>
        <v>47</v>
      </c>
      <c r="AP28" s="36">
        <f>IF(AG28&gt;0,AL28/AN28,-0.001)</f>
        <v>1.0484536082474227</v>
      </c>
      <c r="AQ28" s="37">
        <f>IF(AG28&gt;0,AL28/AG28,-0.1)</f>
        <v>72.64285714285714</v>
      </c>
      <c r="AR28" s="28" t="s">
        <v>45</v>
      </c>
      <c r="AS28" s="38">
        <f>IF(AG28&gt;0,AN28/AG28,-0.1)</f>
        <v>69.28571428571429</v>
      </c>
      <c r="AT28" s="37">
        <f>IF(AG28&gt;0,AQ28-AS28,-0.1)</f>
        <v>3.357142857142847</v>
      </c>
      <c r="AU28" s="39" t="s">
        <v>47</v>
      </c>
      <c r="AV28" s="29">
        <f>AW28+AY28</f>
        <v>0</v>
      </c>
      <c r="AW28" s="30">
        <f>'BL'!AW28+PK!AW28+'EC'!AW28</f>
        <v>0</v>
      </c>
      <c r="AX28" s="29" t="s">
        <v>43</v>
      </c>
      <c r="AY28" s="31">
        <f>'BL'!AY28+PK!AY28+'EC'!AY28</f>
        <v>0</v>
      </c>
      <c r="AZ28" s="32">
        <f>IF(AV28&gt;0,AW28/AV28,-0.001)</f>
        <v>-0.001</v>
      </c>
      <c r="BA28" s="33">
        <f>'BL'!BA28+PK!BA28+'EC'!BA28</f>
        <v>0</v>
      </c>
      <c r="BB28" s="28" t="s">
        <v>45</v>
      </c>
      <c r="BC28" s="34">
        <f>'BL'!BC28+PK!BC28+'EC'!BC28</f>
        <v>0</v>
      </c>
      <c r="BD28" s="35">
        <f>IF(AV28&gt;0,BA28-BC28,-9999)</f>
        <v>-9999</v>
      </c>
      <c r="BE28" s="36">
        <f>IF(AV28&gt;0,BA28/BC28,-0.001)</f>
        <v>-0.001</v>
      </c>
      <c r="BF28" s="37">
        <f>IF(AV28&gt;0,BA28/AV28,-0.1)</f>
        <v>-0.1</v>
      </c>
      <c r="BG28" s="28" t="s">
        <v>45</v>
      </c>
      <c r="BH28" s="38">
        <f>IF(AV28&gt;0,BC28/AV28,-0.1)</f>
        <v>-0.1</v>
      </c>
      <c r="BI28" s="37">
        <f>IF(AV28&gt;0,BF28-BH28,-0.1)</f>
        <v>-0.1</v>
      </c>
    </row>
    <row r="29" spans="1:61" s="40" customFormat="1" ht="12.75">
      <c r="A29" s="40" t="s">
        <v>72</v>
      </c>
      <c r="B29" s="41" t="s">
        <v>56</v>
      </c>
      <c r="C29" s="42">
        <f>R29+AG29+AV29</f>
        <v>29</v>
      </c>
      <c r="D29" s="43">
        <f>S29+AH29+AW29</f>
        <v>17</v>
      </c>
      <c r="E29" s="42" t="s">
        <v>43</v>
      </c>
      <c r="F29" s="44">
        <f>U29+AJ29+AY29</f>
        <v>12</v>
      </c>
      <c r="G29" s="45">
        <f>IF(C29&gt;0,D29/C29,-0.001)</f>
        <v>0.5862068965517241</v>
      </c>
      <c r="H29" s="46">
        <f>W29+AL29+BA29</f>
        <v>2069</v>
      </c>
      <c r="I29" s="47" t="s">
        <v>45</v>
      </c>
      <c r="J29" s="48">
        <f>Y29+AN29+BC29</f>
        <v>2001</v>
      </c>
      <c r="K29" s="49">
        <f>IF(C29&gt;0,H29-J29,-9999)</f>
        <v>68</v>
      </c>
      <c r="L29" s="50">
        <f>IF(C29&gt;0,H29/J29,-0.001)</f>
        <v>1.0339830084957522</v>
      </c>
      <c r="M29" s="51">
        <f>IF(C29&gt;0,H29/C29,-0.1)</f>
        <v>71.34482758620689</v>
      </c>
      <c r="N29" s="47" t="s">
        <v>45</v>
      </c>
      <c r="O29" s="52">
        <f>IF(C29&gt;0,J29/C29,-0.1)</f>
        <v>69</v>
      </c>
      <c r="P29" s="51">
        <f>IF(C29&gt;0,M29-O29,-0.1)</f>
        <v>2.3448275862068897</v>
      </c>
      <c r="Q29" s="39" t="s">
        <v>47</v>
      </c>
      <c r="R29" s="42">
        <f>S29+U29</f>
        <v>11</v>
      </c>
      <c r="S29" s="43">
        <f>'BL'!S29+PK!S29+'EC'!S29</f>
        <v>9</v>
      </c>
      <c r="T29" s="42" t="s">
        <v>43</v>
      </c>
      <c r="U29" s="44">
        <f>'BL'!U29+PK!U29+'EC'!U29</f>
        <v>2</v>
      </c>
      <c r="V29" s="45">
        <f>IF(R29&gt;0,S29/R29,-0.001)</f>
        <v>0.8181818181818182</v>
      </c>
      <c r="W29" s="46">
        <f>'BL'!W29+PK!W29+'EC'!W29</f>
        <v>806</v>
      </c>
      <c r="X29" s="47" t="s">
        <v>45</v>
      </c>
      <c r="Y29" s="48">
        <f>'BL'!Y29+PK!Y29+'EC'!Y29</f>
        <v>725</v>
      </c>
      <c r="Z29" s="49">
        <f>IF(R29&gt;0,W29-Y29,-9999)</f>
        <v>81</v>
      </c>
      <c r="AA29" s="50">
        <f>IF(R29&gt;0,W29/Y29,-0.001)</f>
        <v>1.1117241379310345</v>
      </c>
      <c r="AB29" s="51">
        <f>IF(R29&gt;0,W29/R29,-0.1)</f>
        <v>73.27272727272727</v>
      </c>
      <c r="AC29" s="47" t="s">
        <v>45</v>
      </c>
      <c r="AD29" s="52">
        <f>IF(R29&gt;0,Y29/R29,-0.1)</f>
        <v>65.9090909090909</v>
      </c>
      <c r="AE29" s="51">
        <f>IF(R29&gt;0,AB29-AD29,-0.1)</f>
        <v>7.36363636363636</v>
      </c>
      <c r="AF29" s="39" t="s">
        <v>47</v>
      </c>
      <c r="AG29" s="42">
        <f>AH29+AJ29</f>
        <v>16</v>
      </c>
      <c r="AH29" s="43">
        <f>'BL'!AH29+PK!AH29+'EC'!AH29</f>
        <v>8</v>
      </c>
      <c r="AI29" s="42" t="s">
        <v>43</v>
      </c>
      <c r="AJ29" s="44">
        <f>'BL'!AJ29+PK!AJ29+'EC'!AJ29</f>
        <v>8</v>
      </c>
      <c r="AK29" s="45">
        <f>IF(AG29&gt;0,AH29/AG29,-0.001)</f>
        <v>0.5</v>
      </c>
      <c r="AL29" s="46">
        <f>'BL'!AL29+PK!AL29+'EC'!AL29</f>
        <v>1150</v>
      </c>
      <c r="AM29" s="47" t="s">
        <v>45</v>
      </c>
      <c r="AN29" s="48">
        <f>'BL'!AN29+PK!AN29+'EC'!AN29</f>
        <v>1121</v>
      </c>
      <c r="AO29" s="49">
        <f>IF(AG29&gt;0,AL29-AN29,-9999)</f>
        <v>29</v>
      </c>
      <c r="AP29" s="50">
        <f>IF(AG29&gt;0,AL29/AN29,-0.001)</f>
        <v>1.0258697591436217</v>
      </c>
      <c r="AQ29" s="51">
        <f>IF(AG29&gt;0,AL29/AG29,-0.1)</f>
        <v>71.875</v>
      </c>
      <c r="AR29" s="47" t="s">
        <v>45</v>
      </c>
      <c r="AS29" s="52">
        <f>IF(AG29&gt;0,AN29/AG29,-0.1)</f>
        <v>70.0625</v>
      </c>
      <c r="AT29" s="51">
        <f>IF(AG29&gt;0,AQ29-AS29,-0.1)</f>
        <v>1.8125</v>
      </c>
      <c r="AU29" s="39" t="s">
        <v>47</v>
      </c>
      <c r="AV29" s="42">
        <f>AW29+AY29</f>
        <v>2</v>
      </c>
      <c r="AW29" s="43">
        <f>'BL'!AW29+PK!AW29+'EC'!AW29</f>
        <v>0</v>
      </c>
      <c r="AX29" s="42" t="s">
        <v>43</v>
      </c>
      <c r="AY29" s="44">
        <f>'BL'!AY29+PK!AY29+'EC'!AY29</f>
        <v>2</v>
      </c>
      <c r="AZ29" s="45">
        <f>IF(AV29&gt;0,AW29/AV29,-0.001)</f>
        <v>0</v>
      </c>
      <c r="BA29" s="46">
        <f>'BL'!BA29+PK!BA29+'EC'!BA29</f>
        <v>113</v>
      </c>
      <c r="BB29" s="47" t="s">
        <v>45</v>
      </c>
      <c r="BC29" s="48">
        <f>'BL'!BC29+PK!BC29+'EC'!BC29</f>
        <v>155</v>
      </c>
      <c r="BD29" s="49">
        <f>IF(AV29&gt;0,BA29-BC29,-9999)</f>
        <v>-42</v>
      </c>
      <c r="BE29" s="50">
        <f>IF(AV29&gt;0,BA29/BC29,-0.001)</f>
        <v>0.7290322580645161</v>
      </c>
      <c r="BF29" s="51">
        <f>IF(AV29&gt;0,BA29/AV29,-0.1)</f>
        <v>56.5</v>
      </c>
      <c r="BG29" s="47" t="s">
        <v>45</v>
      </c>
      <c r="BH29" s="52">
        <f>IF(AV29&gt;0,BC29/AV29,-0.1)</f>
        <v>77.5</v>
      </c>
      <c r="BI29" s="51">
        <f>IF(AV29&gt;0,BF29-BH29,-0.1)</f>
        <v>-21</v>
      </c>
    </row>
    <row r="30" spans="1:61" s="40" customFormat="1" ht="12.75">
      <c r="A30" s="27" t="s">
        <v>73</v>
      </c>
      <c r="B30" s="28" t="s">
        <v>56</v>
      </c>
      <c r="C30" s="29">
        <f>R30+AG30+AV30</f>
        <v>26</v>
      </c>
      <c r="D30" s="30">
        <f>S30+AH30+AW30</f>
        <v>9</v>
      </c>
      <c r="E30" s="29" t="s">
        <v>43</v>
      </c>
      <c r="F30" s="31">
        <f>U30+AJ30+AY30</f>
        <v>17</v>
      </c>
      <c r="G30" s="32">
        <f>IF(C30&gt;0,D30/C30,-0.001)</f>
        <v>0.34615384615384615</v>
      </c>
      <c r="H30" s="33">
        <f>W30+AL30+BA30</f>
        <v>1557</v>
      </c>
      <c r="I30" s="28" t="s">
        <v>45</v>
      </c>
      <c r="J30" s="34">
        <f>Y30+AN30+BC30</f>
        <v>1756</v>
      </c>
      <c r="K30" s="35">
        <f>IF(C30&gt;0,H30-J30,-9999)</f>
        <v>-199</v>
      </c>
      <c r="L30" s="36">
        <f>IF(C30&gt;0,H30/J30,-0.001)</f>
        <v>0.8866742596810934</v>
      </c>
      <c r="M30" s="37">
        <f>IF(C30&gt;0,H30/C30,-0.1)</f>
        <v>59.88461538461539</v>
      </c>
      <c r="N30" s="28" t="s">
        <v>45</v>
      </c>
      <c r="O30" s="38">
        <f>IF(C30&gt;0,J30/C30,-0.1)</f>
        <v>67.53846153846153</v>
      </c>
      <c r="P30" s="37">
        <f>IF(C30&gt;0,M30-O30,-0.1)</f>
        <v>-7.653846153846146</v>
      </c>
      <c r="Q30" s="39" t="s">
        <v>47</v>
      </c>
      <c r="R30" s="29">
        <f>S30+U30</f>
        <v>12</v>
      </c>
      <c r="S30" s="30">
        <f>'BL'!S30+PK!S30+'EC'!S30</f>
        <v>6</v>
      </c>
      <c r="T30" s="29" t="s">
        <v>43</v>
      </c>
      <c r="U30" s="31">
        <f>'BL'!U30+PK!U30+'EC'!U30</f>
        <v>6</v>
      </c>
      <c r="V30" s="32">
        <f>IF(R30&gt;0,S30/R30,-0.001)</f>
        <v>0.5</v>
      </c>
      <c r="W30" s="33">
        <f>'BL'!W30+PK!W30+'EC'!W30</f>
        <v>765</v>
      </c>
      <c r="X30" s="28" t="s">
        <v>45</v>
      </c>
      <c r="Y30" s="34">
        <f>'BL'!Y30+PK!Y30+'EC'!Y30</f>
        <v>798</v>
      </c>
      <c r="Z30" s="35">
        <f>IF(R30&gt;0,W30-Y30,-9999)</f>
        <v>-33</v>
      </c>
      <c r="AA30" s="36">
        <f>IF(R30&gt;0,W30/Y30,-0.001)</f>
        <v>0.9586466165413534</v>
      </c>
      <c r="AB30" s="37">
        <f>IF(R30&gt;0,W30/R30,-0.1)</f>
        <v>63.75</v>
      </c>
      <c r="AC30" s="28" t="s">
        <v>45</v>
      </c>
      <c r="AD30" s="38">
        <f>IF(R30&gt;0,Y30/R30,-0.1)</f>
        <v>66.5</v>
      </c>
      <c r="AE30" s="37">
        <f>IF(R30&gt;0,AB30-AD30,-0.1)</f>
        <v>-2.75</v>
      </c>
      <c r="AF30" s="39" t="s">
        <v>47</v>
      </c>
      <c r="AG30" s="29">
        <f>AH30+AJ30</f>
        <v>13</v>
      </c>
      <c r="AH30" s="30">
        <f>'BL'!AH30+PK!AH30+'EC'!AH30</f>
        <v>2</v>
      </c>
      <c r="AI30" s="29" t="s">
        <v>43</v>
      </c>
      <c r="AJ30" s="31">
        <f>'BL'!AJ30+PK!AJ30+'EC'!AJ30</f>
        <v>11</v>
      </c>
      <c r="AK30" s="32">
        <f>IF(AG30&gt;0,AH30/AG30,-0.001)</f>
        <v>0.15384615384615385</v>
      </c>
      <c r="AL30" s="33">
        <f>'BL'!AL30+PK!AL30+'EC'!AL30</f>
        <v>726</v>
      </c>
      <c r="AM30" s="28" t="s">
        <v>45</v>
      </c>
      <c r="AN30" s="34">
        <f>'BL'!AN30+PK!AN30+'EC'!AN30</f>
        <v>911</v>
      </c>
      <c r="AO30" s="35">
        <f>IF(AG30&gt;0,AL30-AN30,-9999)</f>
        <v>-185</v>
      </c>
      <c r="AP30" s="36">
        <f>IF(AG30&gt;0,AL30/AN30,-0.001)</f>
        <v>0.7969264544456641</v>
      </c>
      <c r="AQ30" s="37">
        <f>IF(AG30&gt;0,AL30/AG30,-0.1)</f>
        <v>55.84615384615385</v>
      </c>
      <c r="AR30" s="28" t="s">
        <v>45</v>
      </c>
      <c r="AS30" s="38">
        <f>IF(AG30&gt;0,AN30/AG30,-0.1)</f>
        <v>70.07692307692308</v>
      </c>
      <c r="AT30" s="37">
        <f>IF(AG30&gt;0,AQ30-AS30,-0.1)</f>
        <v>-14.230769230769234</v>
      </c>
      <c r="AU30" s="39" t="s">
        <v>47</v>
      </c>
      <c r="AV30" s="29">
        <f>AW30+AY30</f>
        <v>1</v>
      </c>
      <c r="AW30" s="30">
        <f>'BL'!AW30+PK!AW30+'EC'!AW30</f>
        <v>1</v>
      </c>
      <c r="AX30" s="29" t="s">
        <v>43</v>
      </c>
      <c r="AY30" s="31">
        <f>'BL'!AY30+PK!AY30+'EC'!AY30</f>
        <v>0</v>
      </c>
      <c r="AZ30" s="32">
        <f>IF(AV30&gt;0,AW30/AV30,-0.001)</f>
        <v>1</v>
      </c>
      <c r="BA30" s="33">
        <f>'BL'!BA30+PK!BA30+'EC'!BA30</f>
        <v>66</v>
      </c>
      <c r="BB30" s="28" t="s">
        <v>45</v>
      </c>
      <c r="BC30" s="34">
        <f>'BL'!BC30+PK!BC30+'EC'!BC30</f>
        <v>47</v>
      </c>
      <c r="BD30" s="35">
        <f>IF(AV30&gt;0,BA30-BC30,-9999)</f>
        <v>19</v>
      </c>
      <c r="BE30" s="36">
        <f>IF(AV30&gt;0,BA30/BC30,-0.001)</f>
        <v>1.4042553191489362</v>
      </c>
      <c r="BF30" s="37">
        <f>IF(AV30&gt;0,BA30/AV30,-0.1)</f>
        <v>66</v>
      </c>
      <c r="BG30" s="28" t="s">
        <v>45</v>
      </c>
      <c r="BH30" s="38">
        <f>IF(AV30&gt;0,BC30/AV30,-0.1)</f>
        <v>47</v>
      </c>
      <c r="BI30" s="37">
        <f>IF(AV30&gt;0,BF30-BH30,-0.1)</f>
        <v>19</v>
      </c>
    </row>
    <row r="31" spans="1:61" s="40" customFormat="1" ht="12.75">
      <c r="A31" s="40" t="s">
        <v>74</v>
      </c>
      <c r="B31" s="41" t="s">
        <v>56</v>
      </c>
      <c r="C31" s="42">
        <f>R31+AG31+AV31</f>
        <v>34</v>
      </c>
      <c r="D31" s="43">
        <f>S31+AH31+AW31</f>
        <v>20</v>
      </c>
      <c r="E31" s="42" t="s">
        <v>43</v>
      </c>
      <c r="F31" s="44">
        <f>U31+AJ31+AY31</f>
        <v>14</v>
      </c>
      <c r="G31" s="45">
        <f>IF(C31&gt;0,D31/C31,-0.001)</f>
        <v>0.5882352941176471</v>
      </c>
      <c r="H31" s="46">
        <f>W31+AL31+BA31</f>
        <v>2380</v>
      </c>
      <c r="I31" s="47" t="s">
        <v>45</v>
      </c>
      <c r="J31" s="48">
        <f>Y31+AN31+BC31</f>
        <v>2199</v>
      </c>
      <c r="K31" s="49">
        <f>IF(C31&gt;0,H31-J31,-9999)</f>
        <v>181</v>
      </c>
      <c r="L31" s="50">
        <f>IF(C31&gt;0,H31/J31,-0.001)</f>
        <v>1.0823101409731697</v>
      </c>
      <c r="M31" s="51">
        <f>IF(C31&gt;0,H31/C31,-0.1)</f>
        <v>70</v>
      </c>
      <c r="N31" s="47" t="s">
        <v>45</v>
      </c>
      <c r="O31" s="52">
        <f>IF(C31&gt;0,J31/C31,-0.1)</f>
        <v>64.67647058823529</v>
      </c>
      <c r="P31" s="51">
        <f>IF(C31&gt;0,M31-O31,-0.1)</f>
        <v>5.32352941176471</v>
      </c>
      <c r="Q31" s="39" t="s">
        <v>47</v>
      </c>
      <c r="R31" s="42">
        <f>S31+U31</f>
        <v>16</v>
      </c>
      <c r="S31" s="43">
        <f>'BL'!S31+PK!S31+'EC'!S31</f>
        <v>7</v>
      </c>
      <c r="T31" s="42" t="s">
        <v>43</v>
      </c>
      <c r="U31" s="44">
        <f>'BL'!U31+PK!U31+'EC'!U31</f>
        <v>9</v>
      </c>
      <c r="V31" s="45">
        <f>IF(R31&gt;0,S31/R31,-0.001)</f>
        <v>0.4375</v>
      </c>
      <c r="W31" s="46">
        <f>'BL'!W31+PK!W31+'EC'!W31</f>
        <v>1128</v>
      </c>
      <c r="X31" s="47" t="s">
        <v>45</v>
      </c>
      <c r="Y31" s="48">
        <f>'BL'!Y31+PK!Y31+'EC'!Y31</f>
        <v>1066</v>
      </c>
      <c r="Z31" s="49">
        <f>IF(R31&gt;0,W31-Y31,-9999)</f>
        <v>62</v>
      </c>
      <c r="AA31" s="50">
        <f>IF(R31&gt;0,W31/Y31,-0.001)</f>
        <v>1.0581613508442778</v>
      </c>
      <c r="AB31" s="51">
        <f>IF(R31&gt;0,W31/R31,-0.1)</f>
        <v>70.5</v>
      </c>
      <c r="AC31" s="47" t="s">
        <v>45</v>
      </c>
      <c r="AD31" s="52">
        <f>IF(R31&gt;0,Y31/R31,-0.1)</f>
        <v>66.625</v>
      </c>
      <c r="AE31" s="51">
        <f>IF(R31&gt;0,AB31-AD31,-0.1)</f>
        <v>3.875</v>
      </c>
      <c r="AF31" s="39" t="s">
        <v>47</v>
      </c>
      <c r="AG31" s="42">
        <f>AH31+AJ31</f>
        <v>18</v>
      </c>
      <c r="AH31" s="43">
        <f>'BL'!AH31+PK!AH31+'EC'!AH31</f>
        <v>13</v>
      </c>
      <c r="AI31" s="42" t="s">
        <v>43</v>
      </c>
      <c r="AJ31" s="44">
        <f>'BL'!AJ31+PK!AJ31+'EC'!AJ31</f>
        <v>5</v>
      </c>
      <c r="AK31" s="45">
        <f>IF(AG31&gt;0,AH31/AG31,-0.001)</f>
        <v>0.7222222222222222</v>
      </c>
      <c r="AL31" s="46">
        <f>'BL'!AL31+PK!AL31+'EC'!AL31</f>
        <v>1252</v>
      </c>
      <c r="AM31" s="47" t="s">
        <v>45</v>
      </c>
      <c r="AN31" s="48">
        <f>'BL'!AN31+PK!AN31+'EC'!AN31</f>
        <v>1133</v>
      </c>
      <c r="AO31" s="49">
        <f>IF(AG31&gt;0,AL31-AN31,-9999)</f>
        <v>119</v>
      </c>
      <c r="AP31" s="50">
        <f>IF(AG31&gt;0,AL31/AN31,-0.001)</f>
        <v>1.1050308914386584</v>
      </c>
      <c r="AQ31" s="51">
        <f>IF(AG31&gt;0,AL31/AG31,-0.1)</f>
        <v>69.55555555555556</v>
      </c>
      <c r="AR31" s="47" t="s">
        <v>45</v>
      </c>
      <c r="AS31" s="52">
        <f>IF(AG31&gt;0,AN31/AG31,-0.1)</f>
        <v>62.94444444444444</v>
      </c>
      <c r="AT31" s="51">
        <f>IF(AG31&gt;0,AQ31-AS31,-0.1)</f>
        <v>6.611111111111114</v>
      </c>
      <c r="AU31" s="39" t="s">
        <v>47</v>
      </c>
      <c r="AV31" s="42">
        <f>AW31+AY31</f>
        <v>0</v>
      </c>
      <c r="AW31" s="43">
        <f>'BL'!AW31+PK!AW31+'EC'!AW31</f>
        <v>0</v>
      </c>
      <c r="AX31" s="42" t="s">
        <v>43</v>
      </c>
      <c r="AY31" s="44">
        <f>'BL'!AY31+PK!AY31+'EC'!AY31</f>
        <v>0</v>
      </c>
      <c r="AZ31" s="45">
        <f>IF(AV31&gt;0,AW31/AV31,-0.001)</f>
        <v>-0.001</v>
      </c>
      <c r="BA31" s="46">
        <f>'BL'!BA31+PK!BA31+'EC'!BA31</f>
        <v>0</v>
      </c>
      <c r="BB31" s="47" t="s">
        <v>45</v>
      </c>
      <c r="BC31" s="48">
        <f>'BL'!BC31+PK!BC31+'EC'!BC31</f>
        <v>0</v>
      </c>
      <c r="BD31" s="49">
        <f>IF(AV31&gt;0,BA31-BC31,-9999)</f>
        <v>-9999</v>
      </c>
      <c r="BE31" s="50">
        <f>IF(AV31&gt;0,BA31/BC31,-0.001)</f>
        <v>-0.001</v>
      </c>
      <c r="BF31" s="51">
        <f>IF(AV31&gt;0,BA31/AV31,-0.1)</f>
        <v>-0.1</v>
      </c>
      <c r="BG31" s="47" t="s">
        <v>45</v>
      </c>
      <c r="BH31" s="52">
        <f>IF(AV31&gt;0,BC31/AV31,-0.1)</f>
        <v>-0.1</v>
      </c>
      <c r="BI31" s="51">
        <f>IF(AV31&gt;0,BF31-BH31,-0.1)</f>
        <v>-0.1</v>
      </c>
    </row>
    <row r="32" spans="1:61" s="40" customFormat="1" ht="12.75">
      <c r="A32" s="27" t="s">
        <v>75</v>
      </c>
      <c r="B32" s="28" t="s">
        <v>56</v>
      </c>
      <c r="C32" s="29">
        <f>R32+AG32+AV32</f>
        <v>31</v>
      </c>
      <c r="D32" s="30">
        <f>S32+AH32+AW32</f>
        <v>19</v>
      </c>
      <c r="E32" s="29" t="s">
        <v>43</v>
      </c>
      <c r="F32" s="31">
        <f>U32+AJ32+AY32</f>
        <v>12</v>
      </c>
      <c r="G32" s="32">
        <f>IF(C32&gt;0,D32/C32,-0.001)</f>
        <v>0.6129032258064516</v>
      </c>
      <c r="H32" s="33">
        <f>W32+AL32+BA32</f>
        <v>2169</v>
      </c>
      <c r="I32" s="28" t="s">
        <v>45</v>
      </c>
      <c r="J32" s="34">
        <f>Y32+AN32+BC32</f>
        <v>2048</v>
      </c>
      <c r="K32" s="35">
        <f>IF(C32&gt;0,H32-J32,-9999)</f>
        <v>121</v>
      </c>
      <c r="L32" s="36">
        <f>IF(C32&gt;0,H32/J32,-0.001)</f>
        <v>1.05908203125</v>
      </c>
      <c r="M32" s="37">
        <f>IF(C32&gt;0,H32/C32,-0.1)</f>
        <v>69.96774193548387</v>
      </c>
      <c r="N32" s="28" t="s">
        <v>45</v>
      </c>
      <c r="O32" s="38">
        <f>IF(C32&gt;0,J32/C32,-0.1)</f>
        <v>66.06451612903226</v>
      </c>
      <c r="P32" s="37">
        <f>IF(C32&gt;0,M32-O32,-0.1)</f>
        <v>3.9032258064516157</v>
      </c>
      <c r="Q32" s="39" t="s">
        <v>47</v>
      </c>
      <c r="R32" s="29">
        <f>S32+U32</f>
        <v>15</v>
      </c>
      <c r="S32" s="30">
        <f>'BL'!S32+PK!S32+'EC'!S32</f>
        <v>14</v>
      </c>
      <c r="T32" s="29" t="s">
        <v>43</v>
      </c>
      <c r="U32" s="31">
        <f>'BL'!U32+PK!U32+'EC'!U32</f>
        <v>1</v>
      </c>
      <c r="V32" s="32">
        <f>IF(R32&gt;0,S32/R32,-0.001)</f>
        <v>0.9333333333333333</v>
      </c>
      <c r="W32" s="33">
        <f>'BL'!W32+PK!W32+'EC'!W32</f>
        <v>1142</v>
      </c>
      <c r="X32" s="28" t="s">
        <v>45</v>
      </c>
      <c r="Y32" s="34">
        <f>'BL'!Y32+PK!Y32+'EC'!Y32</f>
        <v>945</v>
      </c>
      <c r="Z32" s="35">
        <f>IF(R32&gt;0,W32-Y32,-9999)</f>
        <v>197</v>
      </c>
      <c r="AA32" s="36">
        <f>IF(R32&gt;0,W32/Y32,-0.001)</f>
        <v>1.2084656084656085</v>
      </c>
      <c r="AB32" s="37">
        <f>IF(R32&gt;0,W32/R32,-0.1)</f>
        <v>76.13333333333334</v>
      </c>
      <c r="AC32" s="28" t="s">
        <v>45</v>
      </c>
      <c r="AD32" s="38">
        <f>IF(R32&gt;0,Y32/R32,-0.1)</f>
        <v>63</v>
      </c>
      <c r="AE32" s="37">
        <f>IF(R32&gt;0,AB32-AD32,-0.1)</f>
        <v>13.13333333333334</v>
      </c>
      <c r="AF32" s="39" t="s">
        <v>47</v>
      </c>
      <c r="AG32" s="29">
        <f>AH32+AJ32</f>
        <v>16</v>
      </c>
      <c r="AH32" s="30">
        <f>'BL'!AH32+PK!AH32+'EC'!AH32</f>
        <v>5</v>
      </c>
      <c r="AI32" s="29" t="s">
        <v>43</v>
      </c>
      <c r="AJ32" s="31">
        <f>'BL'!AJ32+PK!AJ32+'EC'!AJ32</f>
        <v>11</v>
      </c>
      <c r="AK32" s="32">
        <f>IF(AG32&gt;0,AH32/AG32,-0.001)</f>
        <v>0.3125</v>
      </c>
      <c r="AL32" s="33">
        <f>'BL'!AL32+PK!AL32+'EC'!AL32</f>
        <v>1027</v>
      </c>
      <c r="AM32" s="28" t="s">
        <v>45</v>
      </c>
      <c r="AN32" s="34">
        <f>'BL'!AN32+PK!AN32+'EC'!AN32</f>
        <v>1103</v>
      </c>
      <c r="AO32" s="35">
        <f>IF(AG32&gt;0,AL32-AN32,-9999)</f>
        <v>-76</v>
      </c>
      <c r="AP32" s="36">
        <f>IF(AG32&gt;0,AL32/AN32,-0.001)</f>
        <v>0.9310970081595649</v>
      </c>
      <c r="AQ32" s="37">
        <f>IF(AG32&gt;0,AL32/AG32,-0.1)</f>
        <v>64.1875</v>
      </c>
      <c r="AR32" s="28" t="s">
        <v>45</v>
      </c>
      <c r="AS32" s="38">
        <f>IF(AG32&gt;0,AN32/AG32,-0.1)</f>
        <v>68.9375</v>
      </c>
      <c r="AT32" s="37">
        <f>IF(AG32&gt;0,AQ32-AS32,-0.1)</f>
        <v>-4.75</v>
      </c>
      <c r="AU32" s="39" t="s">
        <v>47</v>
      </c>
      <c r="AV32" s="29">
        <f>AW32+AY32</f>
        <v>0</v>
      </c>
      <c r="AW32" s="30">
        <f>'BL'!AW32+PK!AW32+'EC'!AW32</f>
        <v>0</v>
      </c>
      <c r="AX32" s="29" t="s">
        <v>43</v>
      </c>
      <c r="AY32" s="31">
        <f>'BL'!AY32+PK!AY32+'EC'!AY32</f>
        <v>0</v>
      </c>
      <c r="AZ32" s="32">
        <f>IF(AV32&gt;0,AW32/AV32,-0.001)</f>
        <v>-0.001</v>
      </c>
      <c r="BA32" s="33">
        <f>'BL'!BA32+PK!BA32+'EC'!BA32</f>
        <v>0</v>
      </c>
      <c r="BB32" s="28" t="s">
        <v>45</v>
      </c>
      <c r="BC32" s="34">
        <f>'BL'!BC32+PK!BC32+'EC'!BC32</f>
        <v>0</v>
      </c>
      <c r="BD32" s="35">
        <f>IF(AV32&gt;0,BA32-BC32,-9999)</f>
        <v>-9999</v>
      </c>
      <c r="BE32" s="36">
        <f>IF(AV32&gt;0,BA32/BC32,-0.001)</f>
        <v>-0.001</v>
      </c>
      <c r="BF32" s="37">
        <f>IF(AV32&gt;0,BA32/AV32,-0.1)</f>
        <v>-0.1</v>
      </c>
      <c r="BG32" s="28" t="s">
        <v>45</v>
      </c>
      <c r="BH32" s="38">
        <f>IF(AV32&gt;0,BC32/AV32,-0.1)</f>
        <v>-0.1</v>
      </c>
      <c r="BI32" s="37">
        <f>IF(AV32&gt;0,BF32-BH32,-0.1)</f>
        <v>-0.1</v>
      </c>
    </row>
    <row r="33" spans="1:61" s="40" customFormat="1" ht="12.75">
      <c r="A33" s="40" t="s">
        <v>76</v>
      </c>
      <c r="B33" s="41" t="s">
        <v>56</v>
      </c>
      <c r="C33" s="42">
        <f>R33+AG33+AV33</f>
        <v>40</v>
      </c>
      <c r="D33" s="43">
        <f>S33+AH33+AW33</f>
        <v>22</v>
      </c>
      <c r="E33" s="42" t="s">
        <v>92</v>
      </c>
      <c r="F33" s="44">
        <f>U33+AJ33+AY33</f>
        <v>17</v>
      </c>
      <c r="G33" s="45">
        <f>IF(C33&gt;0,D33/C33,-0.001)</f>
        <v>0.55</v>
      </c>
      <c r="H33" s="46">
        <f>W33+AL33+BA33</f>
        <v>2908</v>
      </c>
      <c r="I33" s="47" t="s">
        <v>45</v>
      </c>
      <c r="J33" s="48">
        <f>Y33+AN33+BC33</f>
        <v>2790</v>
      </c>
      <c r="K33" s="49">
        <f>IF(C33&gt;0,H33-J33,-9999)</f>
        <v>118</v>
      </c>
      <c r="L33" s="50">
        <f>IF(C33&gt;0,H33/J33,-0.001)</f>
        <v>1.0422939068100359</v>
      </c>
      <c r="M33" s="51">
        <f>IF(C33&gt;0,H33/C33,-0.1)</f>
        <v>72.7</v>
      </c>
      <c r="N33" s="47" t="s">
        <v>45</v>
      </c>
      <c r="O33" s="52">
        <f>IF(C33&gt;0,J33/C33,-0.1)</f>
        <v>69.75</v>
      </c>
      <c r="P33" s="51">
        <f>IF(C33&gt;0,M33-O33,-0.1)</f>
        <v>2.950000000000003</v>
      </c>
      <c r="Q33" s="39" t="s">
        <v>47</v>
      </c>
      <c r="R33" s="42">
        <f>S33+U33+1</f>
        <v>18</v>
      </c>
      <c r="S33" s="43">
        <f>'BL'!S33+PK!S33+'EC'!S33</f>
        <v>11</v>
      </c>
      <c r="T33" s="42" t="s">
        <v>92</v>
      </c>
      <c r="U33" s="44">
        <f>'BL'!U33+PK!U33+'EC'!U33</f>
        <v>6</v>
      </c>
      <c r="V33" s="45">
        <f>IF(R33&gt;0,S33/(R33-1),-0.001)</f>
        <v>0.6470588235294118</v>
      </c>
      <c r="W33" s="46">
        <f>'BL'!W33+PK!W33+'EC'!W33</f>
        <v>1318</v>
      </c>
      <c r="X33" s="47" t="s">
        <v>45</v>
      </c>
      <c r="Y33" s="48">
        <f>'BL'!Y33+PK!Y33+'EC'!Y33</f>
        <v>1243</v>
      </c>
      <c r="Z33" s="49">
        <f>IF(R33&gt;0,W33-Y33,-9999)</f>
        <v>75</v>
      </c>
      <c r="AA33" s="50">
        <f>IF(R33&gt;0,W33/Y33,-0.001)</f>
        <v>1.0603378921962994</v>
      </c>
      <c r="AB33" s="51">
        <f>IF(R33&gt;0,W33/R33,-0.1)</f>
        <v>73.22222222222223</v>
      </c>
      <c r="AC33" s="47" t="s">
        <v>45</v>
      </c>
      <c r="AD33" s="52">
        <f>IF(R33&gt;0,Y33/R33,-0.1)</f>
        <v>69.05555555555556</v>
      </c>
      <c r="AE33" s="51">
        <f>IF(R33&gt;0,AB33-AD33,-0.1)</f>
        <v>4.166666666666671</v>
      </c>
      <c r="AF33" s="39" t="s">
        <v>47</v>
      </c>
      <c r="AG33" s="42">
        <f>AH33+AJ33</f>
        <v>21</v>
      </c>
      <c r="AH33" s="43">
        <f>'BL'!AH33+PK!AH33+'EC'!AH33</f>
        <v>11</v>
      </c>
      <c r="AI33" s="42" t="s">
        <v>43</v>
      </c>
      <c r="AJ33" s="44">
        <f>'BL'!AJ33+PK!AJ33+'EC'!AJ33</f>
        <v>10</v>
      </c>
      <c r="AK33" s="45">
        <f>IF(AG33&gt;0,AH33/AG33,-0.001)</f>
        <v>0.5238095238095238</v>
      </c>
      <c r="AL33" s="46">
        <f>'BL'!AL33+PK!AL33+'EC'!AL33</f>
        <v>1530</v>
      </c>
      <c r="AM33" s="47" t="s">
        <v>45</v>
      </c>
      <c r="AN33" s="48">
        <f>'BL'!AN33+PK!AN33+'EC'!AN33</f>
        <v>1478</v>
      </c>
      <c r="AO33" s="49">
        <f>IF(AG33&gt;0,AL33-AN33,-9999)</f>
        <v>52</v>
      </c>
      <c r="AP33" s="50">
        <f>IF(AG33&gt;0,AL33/AN33,-0.001)</f>
        <v>1.0351826792963463</v>
      </c>
      <c r="AQ33" s="51">
        <f>IF(AG33&gt;0,AL33/AG33,-0.1)</f>
        <v>72.85714285714286</v>
      </c>
      <c r="AR33" s="47" t="s">
        <v>45</v>
      </c>
      <c r="AS33" s="52">
        <f>IF(AG33&gt;0,AN33/AG33,-0.1)</f>
        <v>70.38095238095238</v>
      </c>
      <c r="AT33" s="51">
        <f>IF(AG33&gt;0,AQ33-AS33,-0.1)</f>
        <v>2.4761904761904816</v>
      </c>
      <c r="AU33" s="39" t="s">
        <v>47</v>
      </c>
      <c r="AV33" s="42">
        <f>AW33+AY33</f>
        <v>1</v>
      </c>
      <c r="AW33" s="43">
        <f>'BL'!AW33+PK!AW33+'EC'!AW33</f>
        <v>0</v>
      </c>
      <c r="AX33" s="42" t="s">
        <v>43</v>
      </c>
      <c r="AY33" s="44">
        <f>'BL'!AY33+PK!AY33+'EC'!AY33</f>
        <v>1</v>
      </c>
      <c r="AZ33" s="45">
        <f>IF(AV33&gt;0,AW33/AV33,-0.001)</f>
        <v>0</v>
      </c>
      <c r="BA33" s="46">
        <f>'BL'!BA33+PK!BA33+'EC'!BA33</f>
        <v>60</v>
      </c>
      <c r="BB33" s="47" t="s">
        <v>45</v>
      </c>
      <c r="BC33" s="48">
        <f>'BL'!BC33+PK!BC33+'EC'!BC33</f>
        <v>69</v>
      </c>
      <c r="BD33" s="49">
        <f>IF(AV33&gt;0,BA33-BC33,-9999)</f>
        <v>-9</v>
      </c>
      <c r="BE33" s="50">
        <f>IF(AV33&gt;0,BA33/BC33,-0.001)</f>
        <v>0.8695652173913043</v>
      </c>
      <c r="BF33" s="51">
        <f>IF(AV33&gt;0,BA33/AV33,-0.1)</f>
        <v>60</v>
      </c>
      <c r="BG33" s="47" t="s">
        <v>45</v>
      </c>
      <c r="BH33" s="52">
        <f>IF(AV33&gt;0,BC33/AV33,-0.1)</f>
        <v>69</v>
      </c>
      <c r="BI33" s="51">
        <f>IF(AV33&gt;0,BF33-BH33,-0.1)</f>
        <v>-9</v>
      </c>
    </row>
    <row r="34" spans="1:61" s="40" customFormat="1" ht="12.75">
      <c r="A34" s="27" t="s">
        <v>77</v>
      </c>
      <c r="B34" s="28" t="s">
        <v>56</v>
      </c>
      <c r="C34" s="29">
        <f>R34+AG34+AV34</f>
        <v>36</v>
      </c>
      <c r="D34" s="30">
        <f>S34+AH34+AW34</f>
        <v>24</v>
      </c>
      <c r="E34" s="29" t="s">
        <v>43</v>
      </c>
      <c r="F34" s="31">
        <f>U34+AJ34+AY34</f>
        <v>12</v>
      </c>
      <c r="G34" s="32">
        <f>IF(C34&gt;0,D34/C34,-0.001)</f>
        <v>0.6666666666666666</v>
      </c>
      <c r="H34" s="33">
        <f>W34+AL34+BA34</f>
        <v>2713</v>
      </c>
      <c r="I34" s="28" t="s">
        <v>45</v>
      </c>
      <c r="J34" s="34">
        <f>Y34+AN34+BC34</f>
        <v>2519</v>
      </c>
      <c r="K34" s="35">
        <f>IF(C34&gt;0,H34-J34,-9999)</f>
        <v>194</v>
      </c>
      <c r="L34" s="36">
        <f>IF(C34&gt;0,H34/J34,-0.001)</f>
        <v>1.0770146883684002</v>
      </c>
      <c r="M34" s="37">
        <f>IF(C34&gt;0,H34/C34,-0.1)</f>
        <v>75.36111111111111</v>
      </c>
      <c r="N34" s="28" t="s">
        <v>45</v>
      </c>
      <c r="O34" s="38">
        <f>IF(C34&gt;0,J34/C34,-0.1)</f>
        <v>69.97222222222223</v>
      </c>
      <c r="P34" s="37">
        <f>IF(C34&gt;0,M34-O34,-0.1)</f>
        <v>5.388888888888886</v>
      </c>
      <c r="Q34" s="39" t="s">
        <v>47</v>
      </c>
      <c r="R34" s="29">
        <f>S34+U34</f>
        <v>16</v>
      </c>
      <c r="S34" s="30">
        <f>'BL'!S34+PK!S34+'EC'!S34</f>
        <v>12</v>
      </c>
      <c r="T34" s="29" t="s">
        <v>43</v>
      </c>
      <c r="U34" s="31">
        <f>'BL'!U34+PK!U34+'EC'!U34</f>
        <v>4</v>
      </c>
      <c r="V34" s="32">
        <f>IF(R34&gt;0,S34/R34,-0.001)</f>
        <v>0.75</v>
      </c>
      <c r="W34" s="33">
        <f>'BL'!W34+PK!W34+'EC'!W34</f>
        <v>1212</v>
      </c>
      <c r="X34" s="28" t="s">
        <v>45</v>
      </c>
      <c r="Y34" s="34">
        <f>'BL'!Y34+PK!Y34+'EC'!Y34</f>
        <v>1108</v>
      </c>
      <c r="Z34" s="35">
        <f>IF(R34&gt;0,W34-Y34,-9999)</f>
        <v>104</v>
      </c>
      <c r="AA34" s="36">
        <f>IF(R34&gt;0,W34/Y34,-0.001)</f>
        <v>1.0938628158844765</v>
      </c>
      <c r="AB34" s="37">
        <f>IF(R34&gt;0,W34/R34,-0.1)</f>
        <v>75.75</v>
      </c>
      <c r="AC34" s="28" t="s">
        <v>45</v>
      </c>
      <c r="AD34" s="38">
        <f>IF(R34&gt;0,Y34/R34,-0.1)</f>
        <v>69.25</v>
      </c>
      <c r="AE34" s="37">
        <f>IF(R34&gt;0,AB34-AD34,-0.1)</f>
        <v>6.5</v>
      </c>
      <c r="AF34" s="39" t="s">
        <v>47</v>
      </c>
      <c r="AG34" s="29">
        <f>AH34+AJ34</f>
        <v>18</v>
      </c>
      <c r="AH34" s="30">
        <f>'BL'!AH34+PK!AH34+'EC'!AH34</f>
        <v>10</v>
      </c>
      <c r="AI34" s="29" t="s">
        <v>43</v>
      </c>
      <c r="AJ34" s="31">
        <f>'BL'!AJ34+PK!AJ34+'EC'!AJ34</f>
        <v>8</v>
      </c>
      <c r="AK34" s="32">
        <f>IF(AG34&gt;0,AH34/AG34,-0.001)</f>
        <v>0.5555555555555556</v>
      </c>
      <c r="AL34" s="33">
        <f>'BL'!AL34+PK!AL34+'EC'!AL34</f>
        <v>1310</v>
      </c>
      <c r="AM34" s="28" t="s">
        <v>45</v>
      </c>
      <c r="AN34" s="34">
        <f>'BL'!AN34+PK!AN34+'EC'!AN34</f>
        <v>1265</v>
      </c>
      <c r="AO34" s="35">
        <f>IF(AG34&gt;0,AL34-AN34,-9999)</f>
        <v>45</v>
      </c>
      <c r="AP34" s="36">
        <f>IF(AG34&gt;0,AL34/AN34,-0.001)</f>
        <v>1.0355731225296443</v>
      </c>
      <c r="AQ34" s="37">
        <f>IF(AG34&gt;0,AL34/AG34,-0.1)</f>
        <v>72.77777777777777</v>
      </c>
      <c r="AR34" s="28" t="s">
        <v>45</v>
      </c>
      <c r="AS34" s="38">
        <f>IF(AG34&gt;0,AN34/AG34,-0.1)</f>
        <v>70.27777777777777</v>
      </c>
      <c r="AT34" s="37">
        <f>IF(AG34&gt;0,AQ34-AS34,-0.1)</f>
        <v>2.5</v>
      </c>
      <c r="AU34" s="39" t="s">
        <v>47</v>
      </c>
      <c r="AV34" s="29">
        <f>AW34+AY34</f>
        <v>2</v>
      </c>
      <c r="AW34" s="30">
        <f>'BL'!AW34+PK!AW34+'EC'!AW34</f>
        <v>2</v>
      </c>
      <c r="AX34" s="29" t="s">
        <v>43</v>
      </c>
      <c r="AY34" s="31">
        <f>'BL'!AY34+PK!AY34+'EC'!AY34</f>
        <v>0</v>
      </c>
      <c r="AZ34" s="32">
        <f>IF(AV34&gt;0,AW34/AV34,-0.001)</f>
        <v>1</v>
      </c>
      <c r="BA34" s="33">
        <f>'BL'!BA34+PK!BA34+'EC'!BA34</f>
        <v>191</v>
      </c>
      <c r="BB34" s="28" t="s">
        <v>45</v>
      </c>
      <c r="BC34" s="34">
        <f>'BL'!BC34+PK!BC34+'EC'!BC34</f>
        <v>146</v>
      </c>
      <c r="BD34" s="35">
        <f>IF(AV34&gt;0,BA34-BC34,-9999)</f>
        <v>45</v>
      </c>
      <c r="BE34" s="36">
        <f>IF(AV34&gt;0,BA34/BC34,-0.001)</f>
        <v>1.3082191780821917</v>
      </c>
      <c r="BF34" s="37">
        <f>IF(AV34&gt;0,BA34/AV34,-0.1)</f>
        <v>95.5</v>
      </c>
      <c r="BG34" s="28" t="s">
        <v>45</v>
      </c>
      <c r="BH34" s="38">
        <f>IF(AV34&gt;0,BC34/AV34,-0.1)</f>
        <v>73</v>
      </c>
      <c r="BI34" s="37">
        <f>IF(AV34&gt;0,BF34-BH34,-0.1)</f>
        <v>22.5</v>
      </c>
    </row>
    <row r="35" spans="1:61" s="40" customFormat="1" ht="12.75">
      <c r="A35" s="40" t="s">
        <v>78</v>
      </c>
      <c r="B35" s="41" t="s">
        <v>56</v>
      </c>
      <c r="C35" s="42">
        <f>R35+AG35+AV35</f>
        <v>32</v>
      </c>
      <c r="D35" s="43">
        <f>S35+AH35+AW35</f>
        <v>13</v>
      </c>
      <c r="E35" s="42" t="s">
        <v>43</v>
      </c>
      <c r="F35" s="44">
        <f>U35+AJ35+AY35</f>
        <v>19</v>
      </c>
      <c r="G35" s="45">
        <f>IF(C35&gt;0,D35/C35,-0.001)</f>
        <v>0.40625</v>
      </c>
      <c r="H35" s="46">
        <f>W35+AL35+BA35</f>
        <v>2342</v>
      </c>
      <c r="I35" s="47" t="s">
        <v>45</v>
      </c>
      <c r="J35" s="48">
        <f>Y35+AN35+BC35</f>
        <v>2327</v>
      </c>
      <c r="K35" s="49">
        <f>IF(C35&gt;0,H35-J35,-9999)</f>
        <v>15</v>
      </c>
      <c r="L35" s="50">
        <f>IF(C35&gt;0,H35/J35,-0.001)</f>
        <v>1.0064460678985818</v>
      </c>
      <c r="M35" s="51">
        <f>IF(C35&gt;0,H35/C35,-0.1)</f>
        <v>73.1875</v>
      </c>
      <c r="N35" s="47" t="s">
        <v>45</v>
      </c>
      <c r="O35" s="52">
        <f>IF(C35&gt;0,J35/C35,-0.1)</f>
        <v>72.71875</v>
      </c>
      <c r="P35" s="51">
        <f>IF(C35&gt;0,M35-O35,-0.1)</f>
        <v>0.46875</v>
      </c>
      <c r="Q35" s="39" t="s">
        <v>47</v>
      </c>
      <c r="R35" s="42">
        <f>S35+U35</f>
        <v>16</v>
      </c>
      <c r="S35" s="43">
        <f>'BL'!S35+PK!S35+'EC'!S35</f>
        <v>8</v>
      </c>
      <c r="T35" s="42" t="s">
        <v>43</v>
      </c>
      <c r="U35" s="44">
        <f>'BL'!U35+PK!U35+'EC'!U35</f>
        <v>8</v>
      </c>
      <c r="V35" s="45">
        <f>IF(R35&gt;0,S35/R35,-0.001)</f>
        <v>0.5</v>
      </c>
      <c r="W35" s="46">
        <f>'BL'!W35+PK!W35+'EC'!W35</f>
        <v>1203</v>
      </c>
      <c r="X35" s="47" t="s">
        <v>45</v>
      </c>
      <c r="Y35" s="48">
        <f>'BL'!Y35+PK!Y35+'EC'!Y35</f>
        <v>1163</v>
      </c>
      <c r="Z35" s="49">
        <f>IF(R35&gt;0,W35-Y35,-9999)</f>
        <v>40</v>
      </c>
      <c r="AA35" s="50">
        <f>IF(R35&gt;0,W35/Y35,-0.001)</f>
        <v>1.0343938091143594</v>
      </c>
      <c r="AB35" s="51">
        <f>IF(R35&gt;0,W35/R35,-0.1)</f>
        <v>75.1875</v>
      </c>
      <c r="AC35" s="47" t="s">
        <v>45</v>
      </c>
      <c r="AD35" s="52">
        <f>IF(R35&gt;0,Y35/R35,-0.1)</f>
        <v>72.6875</v>
      </c>
      <c r="AE35" s="51">
        <f>IF(R35&gt;0,AB35-AD35,-0.1)</f>
        <v>2.5</v>
      </c>
      <c r="AF35" s="39" t="s">
        <v>47</v>
      </c>
      <c r="AG35" s="42">
        <f>AH35+AJ35</f>
        <v>15</v>
      </c>
      <c r="AH35" s="43">
        <f>'BL'!AH35+PK!AH35+'EC'!AH35</f>
        <v>5</v>
      </c>
      <c r="AI35" s="42" t="s">
        <v>43</v>
      </c>
      <c r="AJ35" s="44">
        <f>'BL'!AJ35+PK!AJ35+'EC'!AJ35</f>
        <v>10</v>
      </c>
      <c r="AK35" s="45">
        <f>IF(AG35&gt;0,AH35/AG35,-0.001)</f>
        <v>0.3333333333333333</v>
      </c>
      <c r="AL35" s="46">
        <f>'BL'!AL35+PK!AL35+'EC'!AL35</f>
        <v>1078</v>
      </c>
      <c r="AM35" s="47" t="s">
        <v>45</v>
      </c>
      <c r="AN35" s="48">
        <f>'BL'!AN35+PK!AN35+'EC'!AN35</f>
        <v>1088</v>
      </c>
      <c r="AO35" s="49">
        <f>IF(AG35&gt;0,AL35-AN35,-9999)</f>
        <v>-10</v>
      </c>
      <c r="AP35" s="50">
        <f>IF(AG35&gt;0,AL35/AN35,-0.001)</f>
        <v>0.9908088235294118</v>
      </c>
      <c r="AQ35" s="51">
        <f>IF(AG35&gt;0,AL35/AG35,-0.1)</f>
        <v>71.86666666666666</v>
      </c>
      <c r="AR35" s="47" t="s">
        <v>45</v>
      </c>
      <c r="AS35" s="52">
        <f>IF(AG35&gt;0,AN35/AG35,-0.1)</f>
        <v>72.53333333333333</v>
      </c>
      <c r="AT35" s="51">
        <f>IF(AG35&gt;0,AQ35-AS35,-0.1)</f>
        <v>-0.6666666666666714</v>
      </c>
      <c r="AU35" s="39" t="s">
        <v>47</v>
      </c>
      <c r="AV35" s="42">
        <f>AW35+AY35</f>
        <v>1</v>
      </c>
      <c r="AW35" s="43">
        <f>'BL'!AW35+PK!AW35+'EC'!AW35</f>
        <v>0</v>
      </c>
      <c r="AX35" s="42" t="s">
        <v>43</v>
      </c>
      <c r="AY35" s="44">
        <f>'BL'!AY35+PK!AY35+'EC'!AY35</f>
        <v>1</v>
      </c>
      <c r="AZ35" s="45">
        <f>IF(AV35&gt;0,AW35/AV35,-0.001)</f>
        <v>0</v>
      </c>
      <c r="BA35" s="46">
        <f>'BL'!BA35+PK!BA35+'EC'!BA35</f>
        <v>61</v>
      </c>
      <c r="BB35" s="47" t="s">
        <v>45</v>
      </c>
      <c r="BC35" s="48">
        <f>'BL'!BC35+PK!BC35+'EC'!BC35</f>
        <v>76</v>
      </c>
      <c r="BD35" s="49">
        <f>IF(AV35&gt;0,BA35-BC35,-9999)</f>
        <v>-15</v>
      </c>
      <c r="BE35" s="50">
        <f>IF(AV35&gt;0,BA35/BC35,-0.001)</f>
        <v>0.8026315789473685</v>
      </c>
      <c r="BF35" s="51">
        <f>IF(AV35&gt;0,BA35/AV35,-0.1)</f>
        <v>61</v>
      </c>
      <c r="BG35" s="47" t="s">
        <v>45</v>
      </c>
      <c r="BH35" s="52">
        <f>IF(AV35&gt;0,BC35/AV35,-0.1)</f>
        <v>76</v>
      </c>
      <c r="BI35" s="51">
        <f>IF(AV35&gt;0,BF35-BH35,-0.1)</f>
        <v>-15</v>
      </c>
    </row>
    <row r="36" spans="1:61" s="40" customFormat="1" ht="12.75">
      <c r="A36" s="27" t="s">
        <v>79</v>
      </c>
      <c r="B36" s="28" t="s">
        <v>56</v>
      </c>
      <c r="C36" s="29">
        <f>R36+AG36+AV36</f>
        <v>30</v>
      </c>
      <c r="D36" s="30">
        <f>S36+AH36+AW36</f>
        <v>18</v>
      </c>
      <c r="E36" s="29" t="s">
        <v>43</v>
      </c>
      <c r="F36" s="31">
        <f>U36+AJ36+AY36</f>
        <v>12</v>
      </c>
      <c r="G36" s="32">
        <f>IF(C36&gt;0,D36/C36,-0.001)</f>
        <v>0.6</v>
      </c>
      <c r="H36" s="33">
        <f>W36+AL36+BA36</f>
        <v>1961</v>
      </c>
      <c r="I36" s="28" t="s">
        <v>45</v>
      </c>
      <c r="J36" s="34">
        <f>Y36+AN36+BC36</f>
        <v>1806</v>
      </c>
      <c r="K36" s="35">
        <f>IF(C36&gt;0,H36-J36,-9999)</f>
        <v>155</v>
      </c>
      <c r="L36" s="36">
        <f>IF(C36&gt;0,H36/J36,-0.001)</f>
        <v>1.0858250276854928</v>
      </c>
      <c r="M36" s="37">
        <f>IF(C36&gt;0,H36/C36,-0.1)</f>
        <v>65.36666666666666</v>
      </c>
      <c r="N36" s="28" t="s">
        <v>45</v>
      </c>
      <c r="O36" s="38">
        <f>IF(C36&gt;0,J36/C36,-0.1)</f>
        <v>60.2</v>
      </c>
      <c r="P36" s="37">
        <f>IF(C36&gt;0,M36-O36,-0.1)</f>
        <v>5.166666666666657</v>
      </c>
      <c r="Q36" s="39" t="s">
        <v>47</v>
      </c>
      <c r="R36" s="29">
        <f>S36+U36</f>
        <v>16</v>
      </c>
      <c r="S36" s="30">
        <f>'BL'!S36+PK!S36+'EC'!S36</f>
        <v>11</v>
      </c>
      <c r="T36" s="29" t="s">
        <v>43</v>
      </c>
      <c r="U36" s="31">
        <f>'BL'!U36+PK!U36+'EC'!U36</f>
        <v>5</v>
      </c>
      <c r="V36" s="32">
        <f>IF(R36&gt;0,S36/R36,-0.001)</f>
        <v>0.6875</v>
      </c>
      <c r="W36" s="33">
        <f>'BL'!W36+PK!W36+'EC'!W36</f>
        <v>1131</v>
      </c>
      <c r="X36" s="28" t="s">
        <v>45</v>
      </c>
      <c r="Y36" s="34">
        <f>'BL'!Y36+PK!Y36+'EC'!Y36</f>
        <v>995</v>
      </c>
      <c r="Z36" s="35">
        <f>IF(R36&gt;0,W36-Y36,-9999)</f>
        <v>136</v>
      </c>
      <c r="AA36" s="36">
        <f>IF(R36&gt;0,W36/Y36,-0.001)</f>
        <v>1.1366834170854272</v>
      </c>
      <c r="AB36" s="37">
        <f>IF(R36&gt;0,W36/R36,-0.1)</f>
        <v>70.6875</v>
      </c>
      <c r="AC36" s="28" t="s">
        <v>45</v>
      </c>
      <c r="AD36" s="38">
        <f>IF(R36&gt;0,Y36/R36,-0.1)</f>
        <v>62.1875</v>
      </c>
      <c r="AE36" s="37">
        <f>IF(R36&gt;0,AB36-AD36,-0.1)</f>
        <v>8.5</v>
      </c>
      <c r="AF36" s="39" t="s">
        <v>47</v>
      </c>
      <c r="AG36" s="29">
        <f>AH36+AJ36</f>
        <v>14</v>
      </c>
      <c r="AH36" s="30">
        <f>'BL'!AH36+PK!AH36+'EC'!AH36</f>
        <v>7</v>
      </c>
      <c r="AI36" s="29" t="s">
        <v>43</v>
      </c>
      <c r="AJ36" s="31">
        <f>'BL'!AJ36+PK!AJ36+'EC'!AJ36</f>
        <v>7</v>
      </c>
      <c r="AK36" s="32">
        <f>IF(AG36&gt;0,AH36/AG36,-0.001)</f>
        <v>0.5</v>
      </c>
      <c r="AL36" s="33">
        <f>'BL'!AL36+PK!AL36+'EC'!AL36</f>
        <v>830</v>
      </c>
      <c r="AM36" s="28" t="s">
        <v>45</v>
      </c>
      <c r="AN36" s="34">
        <f>'BL'!AN36+PK!AN36+'EC'!AN36</f>
        <v>811</v>
      </c>
      <c r="AO36" s="35">
        <f>IF(AG36&gt;0,AL36-AN36,-9999)</f>
        <v>19</v>
      </c>
      <c r="AP36" s="36">
        <f>IF(AG36&gt;0,AL36/AN36,-0.001)</f>
        <v>1.0234278668310728</v>
      </c>
      <c r="AQ36" s="37">
        <f>IF(AG36&gt;0,AL36/AG36,-0.1)</f>
        <v>59.285714285714285</v>
      </c>
      <c r="AR36" s="28" t="s">
        <v>45</v>
      </c>
      <c r="AS36" s="38">
        <f>IF(AG36&gt;0,AN36/AG36,-0.1)</f>
        <v>57.92857142857143</v>
      </c>
      <c r="AT36" s="37">
        <f>IF(AG36&gt;0,AQ36-AS36,-0.1)</f>
        <v>1.357142857142854</v>
      </c>
      <c r="AU36" s="39" t="s">
        <v>47</v>
      </c>
      <c r="AV36" s="29">
        <f>AW36+AY36</f>
        <v>0</v>
      </c>
      <c r="AW36" s="30">
        <f>'BL'!AW36+PK!AW36+'EC'!AW36</f>
        <v>0</v>
      </c>
      <c r="AX36" s="29" t="s">
        <v>43</v>
      </c>
      <c r="AY36" s="31">
        <f>'BL'!AY36+PK!AY36+'EC'!AY36</f>
        <v>0</v>
      </c>
      <c r="AZ36" s="32">
        <f>IF(AV36&gt;0,AW36/AV36,-0.001)</f>
        <v>-0.001</v>
      </c>
      <c r="BA36" s="33">
        <f>'BL'!BA36+PK!BA36+'EC'!BA36</f>
        <v>0</v>
      </c>
      <c r="BB36" s="28" t="s">
        <v>45</v>
      </c>
      <c r="BC36" s="34">
        <f>'BL'!BC36+PK!BC36+'EC'!BC36</f>
        <v>0</v>
      </c>
      <c r="BD36" s="35">
        <f>IF(AV36&gt;0,BA36-BC36,-9999)</f>
        <v>-9999</v>
      </c>
      <c r="BE36" s="36">
        <f>IF(AV36&gt;0,BA36/BC36,-0.001)</f>
        <v>-0.001</v>
      </c>
      <c r="BF36" s="37">
        <f>IF(AV36&gt;0,BA36/AV36,-0.1)</f>
        <v>-0.1</v>
      </c>
      <c r="BG36" s="28" t="s">
        <v>45</v>
      </c>
      <c r="BH36" s="38">
        <f>IF(AV36&gt;0,BC36/AV36,-0.1)</f>
        <v>-0.1</v>
      </c>
      <c r="BI36" s="37">
        <f>IF(AV36&gt;0,BF36-BH36,-0.1)</f>
        <v>-0.1</v>
      </c>
    </row>
    <row r="37" spans="1:61" s="40" customFormat="1" ht="12.75">
      <c r="A37" s="40" t="s">
        <v>80</v>
      </c>
      <c r="B37" s="41" t="s">
        <v>56</v>
      </c>
      <c r="C37" s="42">
        <f>R37+AG37+AV37</f>
        <v>29</v>
      </c>
      <c r="D37" s="43">
        <f>S37+AH37+AW37</f>
        <v>16</v>
      </c>
      <c r="E37" s="42" t="s">
        <v>43</v>
      </c>
      <c r="F37" s="44">
        <f>U37+AJ37+AY37</f>
        <v>13</v>
      </c>
      <c r="G37" s="45">
        <f>IF(C37&gt;0,D37/C37,-0.001)</f>
        <v>0.5517241379310345</v>
      </c>
      <c r="H37" s="46">
        <f>W37+AL37+BA37</f>
        <v>2122</v>
      </c>
      <c r="I37" s="47" t="s">
        <v>45</v>
      </c>
      <c r="J37" s="48">
        <f>Y37+AN37+BC37</f>
        <v>2006</v>
      </c>
      <c r="K37" s="49">
        <f>IF(C37&gt;0,H37-J37,-9999)</f>
        <v>116</v>
      </c>
      <c r="L37" s="50">
        <f>IF(C37&gt;0,H37/J37,-0.001)</f>
        <v>1.0578265204386839</v>
      </c>
      <c r="M37" s="51">
        <f>IF(C37&gt;0,H37/C37,-0.1)</f>
        <v>73.17241379310344</v>
      </c>
      <c r="N37" s="47" t="s">
        <v>45</v>
      </c>
      <c r="O37" s="52">
        <f>IF(C37&gt;0,J37/C37,-0.1)</f>
        <v>69.17241379310344</v>
      </c>
      <c r="P37" s="51">
        <f>IF(C37&gt;0,M37-O37,-0.1)</f>
        <v>4</v>
      </c>
      <c r="Q37" s="39" t="s">
        <v>47</v>
      </c>
      <c r="R37" s="42">
        <f>S37+U37</f>
        <v>13</v>
      </c>
      <c r="S37" s="43">
        <f>'BL'!S37+PK!S37+'EC'!S37</f>
        <v>8</v>
      </c>
      <c r="T37" s="42" t="s">
        <v>43</v>
      </c>
      <c r="U37" s="44">
        <f>'BL'!U37+PK!U37+'EC'!U37</f>
        <v>5</v>
      </c>
      <c r="V37" s="45">
        <f>IF(R37&gt;0,S37/R37,-0.001)</f>
        <v>0.6153846153846154</v>
      </c>
      <c r="W37" s="46">
        <f>'BL'!W37+PK!W37+'EC'!W37</f>
        <v>943</v>
      </c>
      <c r="X37" s="47" t="s">
        <v>45</v>
      </c>
      <c r="Y37" s="48">
        <f>'BL'!Y37+PK!Y37+'EC'!Y37</f>
        <v>889</v>
      </c>
      <c r="Z37" s="49">
        <f>IF(R37&gt;0,W37-Y37,-9999)</f>
        <v>54</v>
      </c>
      <c r="AA37" s="50">
        <f>IF(R37&gt;0,W37/Y37,-0.001)</f>
        <v>1.0607424071991</v>
      </c>
      <c r="AB37" s="51">
        <f>IF(R37&gt;0,W37/R37,-0.1)</f>
        <v>72.53846153846153</v>
      </c>
      <c r="AC37" s="47" t="s">
        <v>45</v>
      </c>
      <c r="AD37" s="52">
        <f>IF(R37&gt;0,Y37/R37,-0.1)</f>
        <v>68.38461538461539</v>
      </c>
      <c r="AE37" s="51">
        <f>IF(R37&gt;0,AB37-AD37,-0.1)</f>
        <v>4.153846153846146</v>
      </c>
      <c r="AF37" s="39" t="s">
        <v>47</v>
      </c>
      <c r="AG37" s="42">
        <f>AH37+AJ37</f>
        <v>16</v>
      </c>
      <c r="AH37" s="43">
        <f>'BL'!AH37+PK!AH37+'EC'!AH37</f>
        <v>8</v>
      </c>
      <c r="AI37" s="42" t="s">
        <v>43</v>
      </c>
      <c r="AJ37" s="44">
        <f>'BL'!AJ37+PK!AJ37+'EC'!AJ37</f>
        <v>8</v>
      </c>
      <c r="AK37" s="45">
        <f>IF(AG37&gt;0,AH37/AG37,-0.001)</f>
        <v>0.5</v>
      </c>
      <c r="AL37" s="46">
        <f>'BL'!AL37+PK!AL37+'EC'!AL37</f>
        <v>1179</v>
      </c>
      <c r="AM37" s="47" t="s">
        <v>45</v>
      </c>
      <c r="AN37" s="48">
        <f>'BL'!AN37+PK!AN37+'EC'!AN37</f>
        <v>1117</v>
      </c>
      <c r="AO37" s="49">
        <f>IF(AG37&gt;0,AL37-AN37,-9999)</f>
        <v>62</v>
      </c>
      <c r="AP37" s="50">
        <f>IF(AG37&gt;0,AL37/AN37,-0.001)</f>
        <v>1.05550581915846</v>
      </c>
      <c r="AQ37" s="51">
        <f>IF(AG37&gt;0,AL37/AG37,-0.1)</f>
        <v>73.6875</v>
      </c>
      <c r="AR37" s="47" t="s">
        <v>45</v>
      </c>
      <c r="AS37" s="52">
        <f>IF(AG37&gt;0,AN37/AG37,-0.1)</f>
        <v>69.8125</v>
      </c>
      <c r="AT37" s="51">
        <f>IF(AG37&gt;0,AQ37-AS37,-0.1)</f>
        <v>3.875</v>
      </c>
      <c r="AU37" s="39" t="s">
        <v>47</v>
      </c>
      <c r="AV37" s="42">
        <f>AW37+AY37</f>
        <v>0</v>
      </c>
      <c r="AW37" s="43">
        <f>'BL'!AW37+PK!AW37+'EC'!AW37</f>
        <v>0</v>
      </c>
      <c r="AX37" s="42" t="s">
        <v>43</v>
      </c>
      <c r="AY37" s="44">
        <f>'BL'!AY37+PK!AY37+'EC'!AY37</f>
        <v>0</v>
      </c>
      <c r="AZ37" s="45">
        <f>IF(AV37&gt;0,AW37/AV37,-0.001)</f>
        <v>-0.001</v>
      </c>
      <c r="BA37" s="46">
        <f>'BL'!BA37+PK!BA37+'EC'!BA37</f>
        <v>0</v>
      </c>
      <c r="BB37" s="47" t="s">
        <v>45</v>
      </c>
      <c r="BC37" s="48">
        <f>'BL'!BC37+PK!BC37+'EC'!BC37</f>
        <v>0</v>
      </c>
      <c r="BD37" s="49">
        <f>IF(AV37&gt;0,BA37-BC37,-9999)</f>
        <v>-9999</v>
      </c>
      <c r="BE37" s="50">
        <f>IF(AV37&gt;0,BA37/BC37,-0.001)</f>
        <v>-0.001</v>
      </c>
      <c r="BF37" s="51">
        <f>IF(AV37&gt;0,BA37/AV37,-0.1)</f>
        <v>-0.1</v>
      </c>
      <c r="BG37" s="47" t="s">
        <v>45</v>
      </c>
      <c r="BH37" s="52">
        <f>IF(AV37&gt;0,BC37/AV37,-0.1)</f>
        <v>-0.1</v>
      </c>
      <c r="BI37" s="51">
        <f>IF(AV37&gt;0,BF37-BH37,-0.1)</f>
        <v>-0.1</v>
      </c>
    </row>
    <row r="38" spans="1:61" s="40" customFormat="1" ht="12.75">
      <c r="A38" s="27" t="s">
        <v>81</v>
      </c>
      <c r="B38" s="28" t="s">
        <v>56</v>
      </c>
      <c r="C38" s="29">
        <f>R38+AG38+AV38</f>
        <v>22</v>
      </c>
      <c r="D38" s="30">
        <f>S38+AH38+AW38</f>
        <v>6</v>
      </c>
      <c r="E38" s="29" t="s">
        <v>43</v>
      </c>
      <c r="F38" s="31">
        <f>U38+AJ38+AY38</f>
        <v>16</v>
      </c>
      <c r="G38" s="32">
        <f>IF(C38&gt;0,D38/C38,-0.001)</f>
        <v>0.2727272727272727</v>
      </c>
      <c r="H38" s="33">
        <f>W38+AL38+BA38</f>
        <v>1474</v>
      </c>
      <c r="I38" s="28" t="s">
        <v>45</v>
      </c>
      <c r="J38" s="34">
        <f>Y38+AN38+BC38</f>
        <v>1569</v>
      </c>
      <c r="K38" s="35">
        <f>IF(C38&gt;0,H38-J38,-9999)</f>
        <v>-95</v>
      </c>
      <c r="L38" s="36">
        <f>IF(C38&gt;0,H38/J38,-0.001)</f>
        <v>0.9394518801784576</v>
      </c>
      <c r="M38" s="37">
        <f>IF(C38&gt;0,H38/C38,-0.1)</f>
        <v>67</v>
      </c>
      <c r="N38" s="28" t="s">
        <v>45</v>
      </c>
      <c r="O38" s="38">
        <f>IF(C38&gt;0,J38/C38,-0.1)</f>
        <v>71.31818181818181</v>
      </c>
      <c r="P38" s="37">
        <f>IF(C38&gt;0,M38-O38,-0.1)</f>
        <v>-4.318181818181813</v>
      </c>
      <c r="Q38" s="39" t="s">
        <v>47</v>
      </c>
      <c r="R38" s="29">
        <f>S38+U38</f>
        <v>11</v>
      </c>
      <c r="S38" s="30">
        <f>'BL'!S38+PK!S38+'EC'!S38</f>
        <v>2</v>
      </c>
      <c r="T38" s="29" t="s">
        <v>43</v>
      </c>
      <c r="U38" s="31">
        <f>'BL'!U38+PK!U38+'EC'!U38</f>
        <v>9</v>
      </c>
      <c r="V38" s="32">
        <f>IF(R38&gt;0,S38/R38,-0.001)</f>
        <v>0.18181818181818182</v>
      </c>
      <c r="W38" s="33">
        <f>'BL'!W38+PK!W38+'EC'!W38</f>
        <v>737</v>
      </c>
      <c r="X38" s="28" t="s">
        <v>45</v>
      </c>
      <c r="Y38" s="34">
        <f>'BL'!Y38+PK!Y38+'EC'!Y38</f>
        <v>813</v>
      </c>
      <c r="Z38" s="35">
        <f>IF(R38&gt;0,W38-Y38,-9999)</f>
        <v>-76</v>
      </c>
      <c r="AA38" s="36">
        <f>IF(R38&gt;0,W38/Y38,-0.001)</f>
        <v>0.906519065190652</v>
      </c>
      <c r="AB38" s="37">
        <f>IF(R38&gt;0,W38/R38,-0.1)</f>
        <v>67</v>
      </c>
      <c r="AC38" s="28" t="s">
        <v>45</v>
      </c>
      <c r="AD38" s="38">
        <f>IF(R38&gt;0,Y38/R38,-0.1)</f>
        <v>73.9090909090909</v>
      </c>
      <c r="AE38" s="37">
        <f>IF(R38&gt;0,AB38-AD38,-0.1)</f>
        <v>-6.9090909090909065</v>
      </c>
      <c r="AF38" s="39" t="s">
        <v>47</v>
      </c>
      <c r="AG38" s="29">
        <f>AH38+AJ38</f>
        <v>11</v>
      </c>
      <c r="AH38" s="30">
        <f>'BL'!AH38+PK!AH38+'EC'!AH38</f>
        <v>4</v>
      </c>
      <c r="AI38" s="29" t="s">
        <v>43</v>
      </c>
      <c r="AJ38" s="31">
        <f>'BL'!AJ38+PK!AJ38+'EC'!AJ38</f>
        <v>7</v>
      </c>
      <c r="AK38" s="32">
        <f>IF(AG38&gt;0,AH38/AG38,-0.001)</f>
        <v>0.36363636363636365</v>
      </c>
      <c r="AL38" s="33">
        <f>'BL'!AL38+PK!AL38+'EC'!AL38</f>
        <v>737</v>
      </c>
      <c r="AM38" s="28" t="s">
        <v>45</v>
      </c>
      <c r="AN38" s="34">
        <f>'BL'!AN38+PK!AN38+'EC'!AN38</f>
        <v>756</v>
      </c>
      <c r="AO38" s="35">
        <f>IF(AG38&gt;0,AL38-AN38,-9999)</f>
        <v>-19</v>
      </c>
      <c r="AP38" s="36">
        <f>IF(AG38&gt;0,AL38/AN38,-0.001)</f>
        <v>0.9748677248677249</v>
      </c>
      <c r="AQ38" s="37">
        <f>IF(AG38&gt;0,AL38/AG38,-0.1)</f>
        <v>67</v>
      </c>
      <c r="AR38" s="28" t="s">
        <v>45</v>
      </c>
      <c r="AS38" s="38">
        <f>IF(AG38&gt;0,AN38/AG38,-0.1)</f>
        <v>68.72727272727273</v>
      </c>
      <c r="AT38" s="37">
        <f>IF(AG38&gt;0,AQ38-AS38,-0.1)</f>
        <v>-1.7272727272727337</v>
      </c>
      <c r="AU38" s="39" t="s">
        <v>47</v>
      </c>
      <c r="AV38" s="29">
        <f>AW38+AY38</f>
        <v>0</v>
      </c>
      <c r="AW38" s="30">
        <f>'BL'!AW38+PK!AW38+'EC'!AW38</f>
        <v>0</v>
      </c>
      <c r="AX38" s="29" t="s">
        <v>43</v>
      </c>
      <c r="AY38" s="31">
        <f>'BL'!AY38+PK!AY38+'EC'!AY38</f>
        <v>0</v>
      </c>
      <c r="AZ38" s="32">
        <f>IF(AV38&gt;0,AW38/AV38,-0.001)</f>
        <v>-0.001</v>
      </c>
      <c r="BA38" s="33">
        <f>'BL'!BA38+PK!BA38+'EC'!BA38</f>
        <v>0</v>
      </c>
      <c r="BB38" s="28" t="s">
        <v>45</v>
      </c>
      <c r="BC38" s="34">
        <f>'BL'!BC38+PK!BC38+'EC'!BC38</f>
        <v>0</v>
      </c>
      <c r="BD38" s="35">
        <f>IF(AV38&gt;0,BA38-BC38,-9999)</f>
        <v>-9999</v>
      </c>
      <c r="BE38" s="36">
        <f>IF(AV38&gt;0,BA38/BC38,-0.001)</f>
        <v>-0.001</v>
      </c>
      <c r="BF38" s="37">
        <f>IF(AV38&gt;0,BA38/AV38,-0.1)</f>
        <v>-0.1</v>
      </c>
      <c r="BG38" s="28" t="s">
        <v>45</v>
      </c>
      <c r="BH38" s="38">
        <f>IF(AV38&gt;0,BC38/AV38,-0.1)</f>
        <v>-0.1</v>
      </c>
      <c r="BI38" s="37">
        <f>IF(AV38&gt;0,BF38-BH38,-0.1)</f>
        <v>-0.1</v>
      </c>
    </row>
    <row r="39" spans="1:61" s="40" customFormat="1" ht="12.75">
      <c r="A39" s="40" t="s">
        <v>82</v>
      </c>
      <c r="B39" s="41" t="s">
        <v>56</v>
      </c>
      <c r="C39" s="42">
        <f>R39+AG39+AV39</f>
        <v>25</v>
      </c>
      <c r="D39" s="43">
        <f>S39+AH39+AW39</f>
        <v>8</v>
      </c>
      <c r="E39" s="42" t="s">
        <v>43</v>
      </c>
      <c r="F39" s="44">
        <f>U39+AJ39+AY39</f>
        <v>17</v>
      </c>
      <c r="G39" s="45">
        <f>IF(C39&gt;0,D39/C39,-0.001)</f>
        <v>0.32</v>
      </c>
      <c r="H39" s="46">
        <f>W39+AL39+BA39</f>
        <v>1757</v>
      </c>
      <c r="I39" s="47" t="s">
        <v>45</v>
      </c>
      <c r="J39" s="48">
        <f>Y39+AN39+BC39</f>
        <v>1849</v>
      </c>
      <c r="K39" s="49">
        <f>IF(C39&gt;0,H39-J39,-9999)</f>
        <v>-92</v>
      </c>
      <c r="L39" s="50">
        <f>IF(C39&gt;0,H39/J39,-0.001)</f>
        <v>0.9502433747971877</v>
      </c>
      <c r="M39" s="51">
        <f>IF(C39&gt;0,H39/C39,-0.1)</f>
        <v>70.28</v>
      </c>
      <c r="N39" s="47" t="s">
        <v>45</v>
      </c>
      <c r="O39" s="52">
        <f>IF(C39&gt;0,J39/C39,-0.1)</f>
        <v>73.96</v>
      </c>
      <c r="P39" s="51">
        <f>IF(C39&gt;0,M39-O39,-0.1)</f>
        <v>-3.6799999999999926</v>
      </c>
      <c r="Q39" s="39" t="s">
        <v>47</v>
      </c>
      <c r="R39" s="42">
        <f>S39+U39</f>
        <v>12</v>
      </c>
      <c r="S39" s="43">
        <f>'BL'!S39+PK!S39+'EC'!S39</f>
        <v>4</v>
      </c>
      <c r="T39" s="42" t="s">
        <v>43</v>
      </c>
      <c r="U39" s="44">
        <f>'BL'!U39+PK!U39+'EC'!U39</f>
        <v>8</v>
      </c>
      <c r="V39" s="45">
        <f>IF(R39&gt;0,S39/R39,-0.001)</f>
        <v>0.3333333333333333</v>
      </c>
      <c r="W39" s="46">
        <f>'BL'!W39+PK!W39+'EC'!W39</f>
        <v>834</v>
      </c>
      <c r="X39" s="47" t="s">
        <v>45</v>
      </c>
      <c r="Y39" s="48">
        <f>'BL'!Y39+PK!Y39+'EC'!Y39</f>
        <v>882</v>
      </c>
      <c r="Z39" s="49">
        <f>IF(R39&gt;0,W39-Y39,-9999)</f>
        <v>-48</v>
      </c>
      <c r="AA39" s="50">
        <f>IF(R39&gt;0,W39/Y39,-0.001)</f>
        <v>0.9455782312925171</v>
      </c>
      <c r="AB39" s="51">
        <f>IF(R39&gt;0,W39/R39,-0.1)</f>
        <v>69.5</v>
      </c>
      <c r="AC39" s="47" t="s">
        <v>45</v>
      </c>
      <c r="AD39" s="52">
        <f>IF(R39&gt;0,Y39/R39,-0.1)</f>
        <v>73.5</v>
      </c>
      <c r="AE39" s="51">
        <f>IF(R39&gt;0,AB39-AD39,-0.1)</f>
        <v>-4</v>
      </c>
      <c r="AF39" s="39" t="s">
        <v>47</v>
      </c>
      <c r="AG39" s="42">
        <f>AH39+AJ39</f>
        <v>13</v>
      </c>
      <c r="AH39" s="43">
        <f>'BL'!AH39+PK!AH39+'EC'!AH39</f>
        <v>4</v>
      </c>
      <c r="AI39" s="42" t="s">
        <v>43</v>
      </c>
      <c r="AJ39" s="44">
        <f>'BL'!AJ39+PK!AJ39+'EC'!AJ39</f>
        <v>9</v>
      </c>
      <c r="AK39" s="45">
        <f>IF(AG39&gt;0,AH39/AG39,-0.001)</f>
        <v>0.3076923076923077</v>
      </c>
      <c r="AL39" s="46">
        <f>'BL'!AL39+PK!AL39+'EC'!AL39</f>
        <v>923</v>
      </c>
      <c r="AM39" s="47" t="s">
        <v>45</v>
      </c>
      <c r="AN39" s="48">
        <f>'BL'!AN39+PK!AN39+'EC'!AN39</f>
        <v>967</v>
      </c>
      <c r="AO39" s="49">
        <f>IF(AG39&gt;0,AL39-AN39,-9999)</f>
        <v>-44</v>
      </c>
      <c r="AP39" s="50">
        <f>IF(AG39&gt;0,AL39/AN39,-0.001)</f>
        <v>0.954498448810755</v>
      </c>
      <c r="AQ39" s="51">
        <f>IF(AG39&gt;0,AL39/AG39,-0.1)</f>
        <v>71</v>
      </c>
      <c r="AR39" s="47" t="s">
        <v>45</v>
      </c>
      <c r="AS39" s="52">
        <f>IF(AG39&gt;0,AN39/AG39,-0.1)</f>
        <v>74.38461538461539</v>
      </c>
      <c r="AT39" s="51">
        <f>IF(AG39&gt;0,AQ39-AS39,-0.1)</f>
        <v>-3.384615384615387</v>
      </c>
      <c r="AU39" s="39" t="s">
        <v>47</v>
      </c>
      <c r="AV39" s="42">
        <f>AW39+AY39</f>
        <v>0</v>
      </c>
      <c r="AW39" s="43">
        <f>'BL'!AW39+PK!AW39+'EC'!AW39</f>
        <v>0</v>
      </c>
      <c r="AX39" s="42" t="s">
        <v>43</v>
      </c>
      <c r="AY39" s="44">
        <f>'BL'!AY39+PK!AY39+'EC'!AY39</f>
        <v>0</v>
      </c>
      <c r="AZ39" s="45">
        <f>IF(AV39&gt;0,AW39/AV39,-0.001)</f>
        <v>-0.001</v>
      </c>
      <c r="BA39" s="46">
        <f>'BL'!BA39+PK!BA39+'EC'!BA39</f>
        <v>0</v>
      </c>
      <c r="BB39" s="47" t="s">
        <v>45</v>
      </c>
      <c r="BC39" s="48">
        <f>'BL'!BC39+PK!BC39+'EC'!BC39</f>
        <v>0</v>
      </c>
      <c r="BD39" s="49">
        <f>IF(AV39&gt;0,BA39-BC39,-9999)</f>
        <v>-9999</v>
      </c>
      <c r="BE39" s="50">
        <f>IF(AV39&gt;0,BA39/BC39,-0.001)</f>
        <v>-0.001</v>
      </c>
      <c r="BF39" s="51">
        <f>IF(AV39&gt;0,BA39/AV39,-0.1)</f>
        <v>-0.1</v>
      </c>
      <c r="BG39" s="47" t="s">
        <v>45</v>
      </c>
      <c r="BH39" s="52">
        <f>IF(AV39&gt;0,BC39/AV39,-0.1)</f>
        <v>-0.1</v>
      </c>
      <c r="BI39" s="51">
        <f>IF(AV39&gt;0,BF39-BH39,-0.1)</f>
        <v>-0.1</v>
      </c>
    </row>
    <row r="40" spans="1:61" s="65" customFormat="1" ht="12.75" customHeight="1">
      <c r="A40" s="53"/>
      <c r="B40" s="54"/>
      <c r="C40" s="55"/>
      <c r="D40" s="56"/>
      <c r="E40" s="55"/>
      <c r="F40" s="57"/>
      <c r="G40" s="58"/>
      <c r="H40" s="59"/>
      <c r="I40" s="54"/>
      <c r="J40" s="60"/>
      <c r="K40" s="61"/>
      <c r="L40" s="62"/>
      <c r="M40" s="63"/>
      <c r="N40" s="54"/>
      <c r="O40" s="64"/>
      <c r="P40" s="63"/>
      <c r="Q40" s="39"/>
      <c r="R40" s="55"/>
      <c r="S40" s="56"/>
      <c r="T40" s="55"/>
      <c r="U40" s="57"/>
      <c r="V40" s="58"/>
      <c r="W40" s="59"/>
      <c r="X40" s="54"/>
      <c r="Y40" s="60"/>
      <c r="Z40" s="61"/>
      <c r="AA40" s="62"/>
      <c r="AB40" s="63"/>
      <c r="AC40" s="54"/>
      <c r="AD40" s="64"/>
      <c r="AE40" s="63"/>
      <c r="AF40" s="39"/>
      <c r="AG40" s="55"/>
      <c r="AH40" s="56"/>
      <c r="AI40" s="55"/>
      <c r="AJ40" s="57"/>
      <c r="AK40" s="58"/>
      <c r="AL40" s="59"/>
      <c r="AM40" s="54"/>
      <c r="AN40" s="60"/>
      <c r="AO40" s="61"/>
      <c r="AP40" s="62"/>
      <c r="AQ40" s="63"/>
      <c r="AR40" s="54"/>
      <c r="AS40" s="64"/>
      <c r="AT40" s="63"/>
      <c r="AU40" s="39"/>
      <c r="AV40" s="55"/>
      <c r="AW40" s="56"/>
      <c r="AX40" s="55"/>
      <c r="AY40" s="57"/>
      <c r="AZ40" s="58"/>
      <c r="BA40" s="59"/>
      <c r="BB40" s="54"/>
      <c r="BC40" s="60"/>
      <c r="BD40" s="61"/>
      <c r="BE40" s="62"/>
      <c r="BF40" s="63"/>
      <c r="BG40" s="54"/>
      <c r="BH40" s="64"/>
      <c r="BI40" s="63"/>
    </row>
    <row r="41" spans="1:61" ht="12.75">
      <c r="A41" s="66" t="s">
        <v>83</v>
      </c>
      <c r="B41" s="67" t="s">
        <v>49</v>
      </c>
      <c r="C41" s="29">
        <f>R41+AG41+AV41</f>
        <v>150</v>
      </c>
      <c r="D41" s="30">
        <f>S41+AH41+AW41</f>
        <v>57</v>
      </c>
      <c r="E41" s="29" t="s">
        <v>43</v>
      </c>
      <c r="F41" s="31">
        <f>U41+AJ41+AY41</f>
        <v>93</v>
      </c>
      <c r="G41" s="32">
        <f>IF(C41&gt;0,D41/C41,-0.001)</f>
        <v>0.38</v>
      </c>
      <c r="H41" s="33">
        <f>W41+AL41+BA41</f>
        <v>10731</v>
      </c>
      <c r="I41" s="28" t="s">
        <v>45</v>
      </c>
      <c r="J41" s="34">
        <f>Y41+AN41+BC41</f>
        <v>11831</v>
      </c>
      <c r="K41" s="35">
        <f>IF(C41&gt;0,H41-J41,-9999)</f>
        <v>-1100</v>
      </c>
      <c r="L41" s="36">
        <f>IF(C41&gt;0,H41/J41,-0.001)</f>
        <v>0.9070239202096188</v>
      </c>
      <c r="M41" s="37">
        <f>IF(C41&gt;0,H41/C41,-0.1)</f>
        <v>71.54</v>
      </c>
      <c r="N41" s="28" t="s">
        <v>45</v>
      </c>
      <c r="O41" s="38">
        <f>IF(C41&gt;0,J41/C41,-0.1)</f>
        <v>78.87333333333333</v>
      </c>
      <c r="P41" s="37">
        <f>IF(C41&gt;0,M41-O41,-0.1)</f>
        <v>-7.333333333333329</v>
      </c>
      <c r="Q41" s="39" t="s">
        <v>47</v>
      </c>
      <c r="R41" s="68">
        <f>S41+U41</f>
        <v>72</v>
      </c>
      <c r="S41" s="69">
        <f>SUM(S8:S12)</f>
        <v>32</v>
      </c>
      <c r="T41" s="68" t="s">
        <v>43</v>
      </c>
      <c r="U41" s="70">
        <f>SUM(U8:U12)</f>
        <v>40</v>
      </c>
      <c r="V41" s="32">
        <f>IF(R41&gt;0,S41/R41,-0.001)</f>
        <v>0.4444444444444444</v>
      </c>
      <c r="W41" s="71">
        <f>SUM(W8:W12)</f>
        <v>5241</v>
      </c>
      <c r="X41" s="67" t="s">
        <v>45</v>
      </c>
      <c r="Y41" s="72">
        <f>SUM(Y8:Y12)</f>
        <v>5518</v>
      </c>
      <c r="Z41" s="35">
        <f>IF(R41&gt;0,W41-Y41,-9999)</f>
        <v>-277</v>
      </c>
      <c r="AA41" s="36">
        <f>IF(R41&gt;0,W41/Y41,-0.001)</f>
        <v>0.9498006524102935</v>
      </c>
      <c r="AB41" s="37">
        <f>IF(R41&gt;0,W41/R41,-0.1)</f>
        <v>72.79166666666667</v>
      </c>
      <c r="AC41" s="28" t="s">
        <v>45</v>
      </c>
      <c r="AD41" s="38">
        <f>IF(R41&gt;0,Y41/R41,-0.1)</f>
        <v>76.63888888888889</v>
      </c>
      <c r="AE41" s="37">
        <f>IF(R41&gt;0,AB41-AD41,-0.1)</f>
        <v>-3.8472222222222143</v>
      </c>
      <c r="AF41" s="39" t="s">
        <v>47</v>
      </c>
      <c r="AG41" s="68">
        <f>AH41+AJ41</f>
        <v>78</v>
      </c>
      <c r="AH41" s="69">
        <f>SUM(AH8:AH12)</f>
        <v>25</v>
      </c>
      <c r="AI41" s="68" t="s">
        <v>43</v>
      </c>
      <c r="AJ41" s="70">
        <f>SUM(AJ8:AJ12)</f>
        <v>53</v>
      </c>
      <c r="AK41" s="32">
        <f>IF(AG41&gt;0,AH41/AG41,-0.001)</f>
        <v>0.32051282051282054</v>
      </c>
      <c r="AL41" s="71">
        <f>SUM(AL8:AL12)</f>
        <v>5490</v>
      </c>
      <c r="AM41" s="67" t="s">
        <v>45</v>
      </c>
      <c r="AN41" s="72">
        <f>SUM(AN8:AN12)</f>
        <v>6313</v>
      </c>
      <c r="AO41" s="35">
        <f>IF(AG41&gt;0,AL41-AN41,-9999)</f>
        <v>-823</v>
      </c>
      <c r="AP41" s="36">
        <f>IF(AG41&gt;0,AL41/AN41,-0.001)</f>
        <v>0.8696340883890384</v>
      </c>
      <c r="AQ41" s="37">
        <f>IF(AG41&gt;0,AL41/AG41,-0.1)</f>
        <v>70.38461538461539</v>
      </c>
      <c r="AR41" s="28" t="s">
        <v>45</v>
      </c>
      <c r="AS41" s="38">
        <f>IF(AG41&gt;0,AN41/AG41,-0.1)</f>
        <v>80.93589743589743</v>
      </c>
      <c r="AT41" s="37">
        <f>IF(AG41&gt;0,AQ41-AS41,-0.1)</f>
        <v>-10.551282051282044</v>
      </c>
      <c r="AU41" s="39" t="s">
        <v>47</v>
      </c>
      <c r="AV41" s="68">
        <f>AW41+AY41</f>
        <v>0</v>
      </c>
      <c r="AW41" s="69">
        <f>SUM(AW8:AW12)</f>
        <v>0</v>
      </c>
      <c r="AX41" s="68" t="s">
        <v>43</v>
      </c>
      <c r="AY41" s="70">
        <f>SUM(AY8:AY12)</f>
        <v>0</v>
      </c>
      <c r="AZ41" s="32">
        <f>IF(AV41&gt;0,AW41/AV41,-0.001)</f>
        <v>-0.001</v>
      </c>
      <c r="BA41" s="71">
        <f>SUM(BA8:BA12)</f>
        <v>0</v>
      </c>
      <c r="BB41" s="67" t="s">
        <v>45</v>
      </c>
      <c r="BC41" s="72">
        <f>SUM(BC8:BC12)</f>
        <v>0</v>
      </c>
      <c r="BD41" s="35">
        <f>IF(AV41&gt;0,BA41-BC41,-9999)</f>
        <v>-9999</v>
      </c>
      <c r="BE41" s="36">
        <f>IF(AV41&gt;0,BA41/BC41,-0.001)</f>
        <v>-0.001</v>
      </c>
      <c r="BF41" s="37">
        <f>IF(AV41&gt;0,BA41/AV41,-0.1)</f>
        <v>-0.1</v>
      </c>
      <c r="BG41" s="28" t="s">
        <v>45</v>
      </c>
      <c r="BH41" s="38">
        <f>IF(AV41&gt;0,BC41/AV41,-0.1)</f>
        <v>-0.1</v>
      </c>
      <c r="BI41" s="37">
        <f>IF(AV41&gt;0,BF41-BH41,-0.1)</f>
        <v>-0.1</v>
      </c>
    </row>
    <row r="42" spans="1:61" s="40" customFormat="1" ht="12.75">
      <c r="A42" s="40" t="s">
        <v>83</v>
      </c>
      <c r="B42" s="41" t="s">
        <v>56</v>
      </c>
      <c r="C42" s="42">
        <f>R42+AG42+AV42</f>
        <v>818</v>
      </c>
      <c r="D42" s="43">
        <f>S42+AH42+AW42</f>
        <v>455</v>
      </c>
      <c r="E42" s="42" t="s">
        <v>92</v>
      </c>
      <c r="F42" s="44">
        <f>U42+AJ42+AY42</f>
        <v>362</v>
      </c>
      <c r="G42" s="45">
        <f>IF(C42&gt;0,D42/(C42-1),-0.001)</f>
        <v>0.5569155446756426</v>
      </c>
      <c r="H42" s="46">
        <f>W42+AL42+BA42</f>
        <v>59472</v>
      </c>
      <c r="I42" s="47" t="s">
        <v>45</v>
      </c>
      <c r="J42" s="48">
        <f>Y42+AN42+BC42</f>
        <v>56865</v>
      </c>
      <c r="K42" s="49">
        <f>IF(C42&gt;0,H42-J42,-9999)</f>
        <v>2607</v>
      </c>
      <c r="L42" s="50">
        <f>IF(C42&gt;0,H42/J42,-0.001)</f>
        <v>1.0458454233711423</v>
      </c>
      <c r="M42" s="51">
        <f>IF(C42&gt;0,H42/C42,-0.1)</f>
        <v>72.7041564792176</v>
      </c>
      <c r="N42" s="47" t="s">
        <v>45</v>
      </c>
      <c r="O42" s="52">
        <f>IF(C42&gt;0,J42/C42,-0.1)</f>
        <v>69.51711491442543</v>
      </c>
      <c r="P42" s="51">
        <f>IF(C42&gt;0,M42-O42,-0.1)</f>
        <v>3.1870415647921675</v>
      </c>
      <c r="Q42" s="39" t="s">
        <v>47</v>
      </c>
      <c r="R42" s="42">
        <f>S42+U42+1</f>
        <v>380</v>
      </c>
      <c r="S42" s="43">
        <f>SUM(S13:S39)</f>
        <v>242</v>
      </c>
      <c r="T42" s="42" t="s">
        <v>92</v>
      </c>
      <c r="U42" s="44">
        <f>SUM(U13:U39)</f>
        <v>137</v>
      </c>
      <c r="V42" s="45">
        <f>IF(R42&gt;0,S42/(R42-1),-0.001)</f>
        <v>0.6385224274406333</v>
      </c>
      <c r="W42" s="46">
        <f>SUM(W13:W39)</f>
        <v>28390</v>
      </c>
      <c r="X42" s="47" t="s">
        <v>45</v>
      </c>
      <c r="Y42" s="48">
        <f>SUM(Y13:Y39)</f>
        <v>26327</v>
      </c>
      <c r="Z42" s="49">
        <f>IF(R42&gt;0,W42-Y42,-9999)</f>
        <v>2063</v>
      </c>
      <c r="AA42" s="50">
        <f>IF(R42&gt;0,W42/Y42,-0.001)</f>
        <v>1.0783606183765715</v>
      </c>
      <c r="AB42" s="51">
        <f>IF(R42&gt;0,W42/R42,-0.1)</f>
        <v>74.71052631578948</v>
      </c>
      <c r="AC42" s="47" t="s">
        <v>45</v>
      </c>
      <c r="AD42" s="52">
        <f>IF(R42&gt;0,Y42/R42,-0.1)</f>
        <v>69.28157894736842</v>
      </c>
      <c r="AE42" s="51">
        <f>IF(R42&gt;0,AB42-AD42,-0.1)</f>
        <v>5.428947368421063</v>
      </c>
      <c r="AF42" s="39" t="s">
        <v>47</v>
      </c>
      <c r="AG42" s="42">
        <f>AH42+AJ42</f>
        <v>421</v>
      </c>
      <c r="AH42" s="43">
        <f>SUM(AH13:AH39)</f>
        <v>204</v>
      </c>
      <c r="AI42" s="42" t="s">
        <v>43</v>
      </c>
      <c r="AJ42" s="44">
        <f>SUM(AJ13:AJ39)</f>
        <v>217</v>
      </c>
      <c r="AK42" s="45">
        <f>IF(AG42&gt;0,AH42/AG42,-0.001)</f>
        <v>0.4845605700712589</v>
      </c>
      <c r="AL42" s="46">
        <f>SUM(AL13:AL39)</f>
        <v>29854</v>
      </c>
      <c r="AM42" s="47" t="s">
        <v>45</v>
      </c>
      <c r="AN42" s="48">
        <f>SUM(AN13:AN39)</f>
        <v>29364</v>
      </c>
      <c r="AO42" s="49">
        <f>IF(AG42&gt;0,AL42-AN42,-9999)</f>
        <v>490</v>
      </c>
      <c r="AP42" s="50">
        <f>IF(AG42&gt;0,AL42/AN42,-0.001)</f>
        <v>1.0166870998501567</v>
      </c>
      <c r="AQ42" s="51">
        <f>IF(AG42&gt;0,AL42/AG42,-0.1)</f>
        <v>70.91211401425178</v>
      </c>
      <c r="AR42" s="47" t="s">
        <v>45</v>
      </c>
      <c r="AS42" s="52">
        <f>IF(AG42&gt;0,AN42/AG42,-0.1)</f>
        <v>69.74821852731591</v>
      </c>
      <c r="AT42" s="51">
        <f>IF(AG42&gt;0,AQ42-AS42,-0.1)</f>
        <v>1.1638954869358713</v>
      </c>
      <c r="AU42" s="39" t="s">
        <v>47</v>
      </c>
      <c r="AV42" s="42">
        <f>AW42+AY42</f>
        <v>17</v>
      </c>
      <c r="AW42" s="43">
        <f>SUM(AW13:AW39)</f>
        <v>9</v>
      </c>
      <c r="AX42" s="42" t="s">
        <v>43</v>
      </c>
      <c r="AY42" s="44">
        <f>SUM(AY13:AY39)</f>
        <v>8</v>
      </c>
      <c r="AZ42" s="45">
        <f>IF(AV42&gt;0,AW42/AV42,-0.001)</f>
        <v>0.5294117647058824</v>
      </c>
      <c r="BA42" s="46">
        <f>SUM(BA13:BA39)</f>
        <v>1228</v>
      </c>
      <c r="BB42" s="47" t="s">
        <v>45</v>
      </c>
      <c r="BC42" s="48">
        <f>SUM(BC13:BC39)</f>
        <v>1174</v>
      </c>
      <c r="BD42" s="49">
        <f>IF(AV42&gt;0,BA42-BC42,-9999)</f>
        <v>54</v>
      </c>
      <c r="BE42" s="50">
        <f>IF(AV42&gt;0,BA42/BC42,-0.001)</f>
        <v>1.0459965928449744</v>
      </c>
      <c r="BF42" s="51">
        <f>IF(AV42&gt;0,BA42/AV42,-0.1)</f>
        <v>72.23529411764706</v>
      </c>
      <c r="BG42" s="47" t="s">
        <v>45</v>
      </c>
      <c r="BH42" s="52">
        <f>IF(AV42&gt;0,BC42/AV42,-0.1)</f>
        <v>69.05882352941177</v>
      </c>
      <c r="BI42" s="51">
        <f>IF(AV42&gt;0,BF42-BH42,-0.1)</f>
        <v>3.17647058823529</v>
      </c>
    </row>
    <row r="43" spans="1:61" ht="12.75">
      <c r="A43" s="73" t="s">
        <v>83</v>
      </c>
      <c r="B43" s="74" t="s">
        <v>84</v>
      </c>
      <c r="C43" s="75">
        <f>C41+C42</f>
        <v>968</v>
      </c>
      <c r="D43" s="76">
        <f>D41+D42</f>
        <v>512</v>
      </c>
      <c r="E43" s="75" t="s">
        <v>92</v>
      </c>
      <c r="F43" s="77">
        <f>F41+F42</f>
        <v>455</v>
      </c>
      <c r="G43" s="78">
        <f>IF(C43&gt;0,D43/(C43-1),-0.001)</f>
        <v>0.5294725956566702</v>
      </c>
      <c r="H43" s="79">
        <f>H41+H42</f>
        <v>70203</v>
      </c>
      <c r="I43" s="74" t="s">
        <v>45</v>
      </c>
      <c r="J43" s="80">
        <f>J41+J42</f>
        <v>68696</v>
      </c>
      <c r="K43" s="81">
        <f>IF(C43&gt;0,H43-J43,-9999)</f>
        <v>1507</v>
      </c>
      <c r="L43" s="82">
        <f>IF(C43&gt;0,H43/J43,-0.001)</f>
        <v>1.021937230697566</v>
      </c>
      <c r="M43" s="83">
        <f>IF(C43&gt;0,H43/C43,-0.1)</f>
        <v>72.52376033057851</v>
      </c>
      <c r="N43" s="84" t="s">
        <v>45</v>
      </c>
      <c r="O43" s="85">
        <f>IF(C43&gt;0,J43/C43,-0.1)</f>
        <v>70.96694214876032</v>
      </c>
      <c r="P43" s="83">
        <f>IF(C43&gt;0,M43-O43,-0.1)</f>
        <v>1.556818181818187</v>
      </c>
      <c r="Q43" s="39" t="s">
        <v>47</v>
      </c>
      <c r="R43" s="75">
        <f>R41+R42</f>
        <v>452</v>
      </c>
      <c r="S43" s="76">
        <f>S41+S42</f>
        <v>274</v>
      </c>
      <c r="T43" s="75" t="s">
        <v>92</v>
      </c>
      <c r="U43" s="77">
        <f>U41+U42</f>
        <v>177</v>
      </c>
      <c r="V43" s="78">
        <f>IF(R43&gt;0,S43/(R43-1),-0.001)</f>
        <v>0.6075388026607539</v>
      </c>
      <c r="W43" s="79">
        <f>W41+W42</f>
        <v>33631</v>
      </c>
      <c r="X43" s="74" t="s">
        <v>45</v>
      </c>
      <c r="Y43" s="80">
        <f>Y41+Y42</f>
        <v>31845</v>
      </c>
      <c r="Z43" s="81">
        <f>IF(R43&gt;0,W43-Y43,-9999)</f>
        <v>1786</v>
      </c>
      <c r="AA43" s="82">
        <f>IF(R43&gt;0,W43/Y43,-0.001)</f>
        <v>1.0560841576385618</v>
      </c>
      <c r="AB43" s="83">
        <f>IF(R43&gt;0,W43/R43,-0.1)</f>
        <v>74.40486725663717</v>
      </c>
      <c r="AC43" s="84" t="s">
        <v>45</v>
      </c>
      <c r="AD43" s="85">
        <f>IF(R43&gt;0,Y43/R43,-0.1)</f>
        <v>70.45353982300885</v>
      </c>
      <c r="AE43" s="83">
        <f>IF(R43&gt;0,AB43-AD43,-0.1)</f>
        <v>3.9513274336283217</v>
      </c>
      <c r="AF43" s="39" t="s">
        <v>47</v>
      </c>
      <c r="AG43" s="75">
        <f>AG41+AG42</f>
        <v>499</v>
      </c>
      <c r="AH43" s="76">
        <f>AH41+AH42</f>
        <v>229</v>
      </c>
      <c r="AI43" s="75" t="s">
        <v>43</v>
      </c>
      <c r="AJ43" s="77">
        <f>AJ41+AJ42</f>
        <v>270</v>
      </c>
      <c r="AK43" s="78">
        <f>IF(AG43&gt;0,AH43/AG43,-0.001)</f>
        <v>0.4589178356713427</v>
      </c>
      <c r="AL43" s="79">
        <f>AL41+AL42</f>
        <v>35344</v>
      </c>
      <c r="AM43" s="74" t="s">
        <v>45</v>
      </c>
      <c r="AN43" s="80">
        <f>AN41+AN42</f>
        <v>35677</v>
      </c>
      <c r="AO43" s="81">
        <f>IF(AG43&gt;0,AL43-AN43,-9999)</f>
        <v>-333</v>
      </c>
      <c r="AP43" s="82">
        <f>IF(AG43&gt;0,AL43/AN43,-0.001)</f>
        <v>0.9906662555708159</v>
      </c>
      <c r="AQ43" s="83">
        <f>IF(AG43&gt;0,AL43/AG43,-0.1)</f>
        <v>70.82965931863727</v>
      </c>
      <c r="AR43" s="84" t="s">
        <v>45</v>
      </c>
      <c r="AS43" s="85">
        <f>IF(AG43&gt;0,AN43/AG43,-0.1)</f>
        <v>71.49699398797596</v>
      </c>
      <c r="AT43" s="83">
        <f>IF(AG43&gt;0,AQ43-AS43,-0.1)</f>
        <v>-0.6673346693386861</v>
      </c>
      <c r="AU43" s="39" t="s">
        <v>47</v>
      </c>
      <c r="AV43" s="75">
        <f>AV41+AV42</f>
        <v>17</v>
      </c>
      <c r="AW43" s="76">
        <f>AW41+AW42</f>
        <v>9</v>
      </c>
      <c r="AX43" s="75" t="s">
        <v>43</v>
      </c>
      <c r="AY43" s="77">
        <f>AY41+AY42</f>
        <v>8</v>
      </c>
      <c r="AZ43" s="78">
        <f>IF(AV43&gt;0,AW43/AV43,-0.001)</f>
        <v>0.5294117647058824</v>
      </c>
      <c r="BA43" s="79">
        <f>BA41+BA42</f>
        <v>1228</v>
      </c>
      <c r="BB43" s="74" t="s">
        <v>45</v>
      </c>
      <c r="BC43" s="80">
        <f>BC41+BC42</f>
        <v>1174</v>
      </c>
      <c r="BD43" s="81">
        <f>IF(AV43&gt;0,BA43-BC43,-9999)</f>
        <v>54</v>
      </c>
      <c r="BE43" s="82">
        <f>IF(AV43&gt;0,BA43/BC43,-0.001)</f>
        <v>1.0459965928449744</v>
      </c>
      <c r="BF43" s="83">
        <f>IF(AV43&gt;0,BA43/AV43,-0.1)</f>
        <v>72.23529411764706</v>
      </c>
      <c r="BG43" s="84" t="s">
        <v>45</v>
      </c>
      <c r="BH43" s="85">
        <f>IF(AV43&gt;0,BC43/AV43,-0.1)</f>
        <v>69.05882352941177</v>
      </c>
      <c r="BI43" s="83">
        <f>IF(AV43&gt;0,BF43-BH43,-0.1)</f>
        <v>3.17647058823529</v>
      </c>
    </row>
    <row r="44" spans="7:52" ht="12.75">
      <c r="G44" s="86"/>
      <c r="V44" s="86"/>
      <c r="AK44" s="86"/>
      <c r="AZ44" s="86"/>
    </row>
    <row r="45" spans="5:8" ht="12.75">
      <c r="E45" s="6" t="s">
        <v>92</v>
      </c>
      <c r="F45" s="4" t="s">
        <v>93</v>
      </c>
      <c r="H45" s="6">
        <v>1</v>
      </c>
    </row>
    <row r="47" spans="7:52" ht="12.75">
      <c r="G47" s="86"/>
      <c r="H47" s="7" t="s">
        <v>77</v>
      </c>
      <c r="I47" s="6" t="s">
        <v>43</v>
      </c>
      <c r="J47" s="4" t="s">
        <v>85</v>
      </c>
      <c r="V47" s="86"/>
      <c r="W47" s="7" t="s">
        <v>77</v>
      </c>
      <c r="X47" s="6" t="s">
        <v>43</v>
      </c>
      <c r="Y47" s="4" t="s">
        <v>85</v>
      </c>
      <c r="AK47" s="86"/>
      <c r="AZ47" s="86"/>
    </row>
    <row r="48" spans="7:52" ht="12.75">
      <c r="G48" s="86"/>
      <c r="V48" s="86"/>
      <c r="AK48" s="86"/>
      <c r="AZ48" s="86"/>
    </row>
    <row r="49" spans="8:40" ht="12.75">
      <c r="H49" s="7" t="s">
        <v>79</v>
      </c>
      <c r="I49" s="6" t="s">
        <v>43</v>
      </c>
      <c r="J49" s="4" t="s">
        <v>86</v>
      </c>
      <c r="AL49" s="7" t="s">
        <v>79</v>
      </c>
      <c r="AM49" s="6" t="s">
        <v>43</v>
      </c>
      <c r="AN49" s="4" t="s">
        <v>86</v>
      </c>
    </row>
    <row r="50" spans="10:40" ht="12.75">
      <c r="J50" s="4" t="s">
        <v>87</v>
      </c>
      <c r="AN50" s="4" t="s">
        <v>87</v>
      </c>
    </row>
    <row r="52" spans="8:40" ht="12.75">
      <c r="H52" s="7" t="s">
        <v>81</v>
      </c>
      <c r="I52" s="6" t="s">
        <v>43</v>
      </c>
      <c r="J52" s="4" t="s">
        <v>88</v>
      </c>
      <c r="W52" s="7" t="s">
        <v>81</v>
      </c>
      <c r="X52" s="6" t="s">
        <v>43</v>
      </c>
      <c r="Y52" s="4" t="s">
        <v>88</v>
      </c>
      <c r="AL52" s="7" t="s">
        <v>81</v>
      </c>
      <c r="AM52" s="6" t="s">
        <v>43</v>
      </c>
      <c r="AN52" s="4" t="s">
        <v>88</v>
      </c>
    </row>
    <row r="53" spans="10:40" ht="12.75">
      <c r="J53" s="4" t="s">
        <v>89</v>
      </c>
      <c r="Y53" s="4" t="s">
        <v>89</v>
      </c>
      <c r="AN53" s="4" t="s">
        <v>89</v>
      </c>
    </row>
  </sheetData>
  <sheetProtection selectLockedCells="1" selectUnlockedCells="1"/>
  <mergeCells count="4">
    <mergeCell ref="C5:P5"/>
    <mergeCell ref="R5:AE5"/>
    <mergeCell ref="AG5:AT5"/>
    <mergeCell ref="AV5:BI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Marcus Richter</cp:lastModifiedBy>
  <dcterms:modified xsi:type="dcterms:W3CDTF">2024-03-19T20:56:35Z</dcterms:modified>
  <cp:category/>
  <cp:version/>
  <cp:contentType/>
  <cp:contentStatus/>
  <cp:revision>62</cp:revision>
</cp:coreProperties>
</file>